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4.5.3\ленский район\Регистрация\Иванская\Основные характеристики бюджета 2020-2022\"/>
    </mc:Choice>
  </mc:AlternateContent>
  <bookViews>
    <workbookView xWindow="0" yWindow="0" windowWidth="23040" windowHeight="8940"/>
  </bookViews>
  <sheets>
    <sheet name="В печат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73" i="1" l="1"/>
  <c r="E52" i="1"/>
  <c r="D52" i="1"/>
  <c r="D45" i="1" s="1"/>
  <c r="E45" i="1"/>
  <c r="C45" i="1"/>
  <c r="E27" i="1"/>
  <c r="D27" i="1"/>
  <c r="C27" i="1"/>
  <c r="C23" i="1"/>
  <c r="C79" i="1" s="1"/>
  <c r="E18" i="1"/>
  <c r="E23" i="1" s="1"/>
  <c r="D18" i="1"/>
  <c r="D23" i="1" s="1"/>
  <c r="D66" i="1" l="1"/>
  <c r="D80" i="1" s="1"/>
  <c r="E66" i="1"/>
  <c r="E80" i="1" s="1"/>
  <c r="C66" i="1"/>
  <c r="C80" i="1" s="1"/>
  <c r="C78" i="1" s="1"/>
  <c r="C69" i="1" s="1"/>
  <c r="E79" i="1"/>
  <c r="D79" i="1"/>
  <c r="D78" i="1" l="1"/>
  <c r="D69" i="1" s="1"/>
  <c r="C67" i="1"/>
  <c r="D67" i="1"/>
  <c r="E67" i="1"/>
  <c r="E78" i="1"/>
  <c r="E69" i="1" s="1"/>
</calcChain>
</file>

<file path=xl/sharedStrings.xml><?xml version="1.0" encoding="utf-8"?>
<sst xmlns="http://schemas.openxmlformats.org/spreadsheetml/2006/main" count="99" uniqueCount="92">
  <si>
    <t xml:space="preserve">                                                                                                                                        </t>
  </si>
  <si>
    <t>Приложение</t>
  </si>
  <si>
    <t xml:space="preserve">                                                                                                                                                                  </t>
  </si>
  <si>
    <t>к  постановлению  главы</t>
  </si>
  <si>
    <t xml:space="preserve">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</si>
  <si>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</si>
  <si>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>Проект основных характеристик бюджета муниципального образования "Ленский район" на 2020 год и плановый период 2021 и 2022 годов</t>
  </si>
  <si>
    <t>(руб.)</t>
  </si>
  <si>
    <t>ДОХОДЫ</t>
  </si>
  <si>
    <t>КБК</t>
  </si>
  <si>
    <t>Наименование показателей</t>
  </si>
  <si>
    <t>2020 год</t>
  </si>
  <si>
    <t>2021 год</t>
  </si>
  <si>
    <t>2022 год</t>
  </si>
  <si>
    <t>182 1 01 02000 01 0000 110</t>
  </si>
  <si>
    <t>182 1 03 00000 00 0000 000</t>
  </si>
  <si>
    <t>182 1 05 00000 00 0000 000</t>
  </si>
  <si>
    <t>182 1 07 00000 00 0000 000</t>
  </si>
  <si>
    <t>000 1 08 0000000 0000 000</t>
  </si>
  <si>
    <t>000 1110000000 0000 000</t>
  </si>
  <si>
    <t>000 112 0000000 0000 000</t>
  </si>
  <si>
    <t>000 114 0000000 0000 000</t>
  </si>
  <si>
    <t>ШТРАФЫ, САНКЦИИ, ВОЗМЕЩЕНИЕ УЩЕРБА</t>
  </si>
  <si>
    <t>ВСЕГО СОБСТВЕННЫХ ДОХОДОВ:</t>
  </si>
  <si>
    <t>РАСХОДЫ</t>
  </si>
  <si>
    <t>Программные расходы:</t>
  </si>
  <si>
    <t>Муниципальная программа Развитие градостроительного комплекса Ленского района на 2013-2021 годы</t>
  </si>
  <si>
    <t>Муниципальная программа Обращение с отходами производства и потребления в муниципальном образовании "Ленский район" на 2013-2021 годы</t>
  </si>
  <si>
    <t>2 960 900,00</t>
  </si>
  <si>
    <t xml:space="preserve">Непрограммные расходы: </t>
  </si>
  <si>
    <t>Содержание главы муниципального образования "Ленский район"</t>
  </si>
  <si>
    <t>Содержание Районного Совета муниципального образования "Ленский район"</t>
  </si>
  <si>
    <t>Содержание аппарата администрации муниципального образования "Ленский район"</t>
  </si>
  <si>
    <t>Содержание финансового органа муниципального образования "Ленский район"</t>
  </si>
  <si>
    <t>Содержание контрольного-счетного органа муниципального образования "Ленский район"</t>
  </si>
  <si>
    <t>Содержание муниципального архива муниципального образования "Ленский район"</t>
  </si>
  <si>
    <t>Содержание МКУ "Гранит" муниципального образования "Ленский район"</t>
  </si>
  <si>
    <t>Содержание МКУ "Бизнес-инкубатор" муниципального образования "Ленский район"</t>
  </si>
  <si>
    <t>Резервный фонд</t>
  </si>
  <si>
    <t>Средства на поддержку и развитие поселений</t>
  </si>
  <si>
    <t>Расходы на приобретение сувенирной продукции</t>
  </si>
  <si>
    <t>Расходы на День местного самоуправления</t>
  </si>
  <si>
    <t>Расходы на средства массовый информации</t>
  </si>
  <si>
    <t>Расходы по оплате льгот почетным гражданам Ленского района</t>
  </si>
  <si>
    <t>Расходы гражданам, награжденным знаком за заслуги перед МО "Ленский район"</t>
  </si>
  <si>
    <t>Расходы по выплате надбавки к пенсии</t>
  </si>
  <si>
    <t>Расходы на содержание Единой дежурно-диспетчерской службы муниципального образования Ленский район</t>
  </si>
  <si>
    <t>Расходы на ГО и ЧС</t>
  </si>
  <si>
    <t>Расходы на проведение районных мероприятий ЛРУК</t>
  </si>
  <si>
    <t>Отрицательный трансферт</t>
  </si>
  <si>
    <t>ВСЕГО РАСХОДОВ:</t>
  </si>
  <si>
    <t>(дефицит "-", профицит "+")</t>
  </si>
  <si>
    <t>Источники финансирования дефицита бюджета</t>
  </si>
  <si>
    <t>Итого:</t>
  </si>
  <si>
    <t>Кредиты, полученные от кредитных организаций</t>
  </si>
  <si>
    <t>привлечение основного долга</t>
  </si>
  <si>
    <t>погашение основного долга</t>
  </si>
  <si>
    <t>Бюджетные кредиты, предоставленные внутри страны в валюте Российской Федерации</t>
  </si>
  <si>
    <t>погашение (возврат) бюджетных кредитов</t>
  </si>
  <si>
    <t>предоставление бюджетных кредитов</t>
  </si>
  <si>
    <t>Прочие источники внутреннего финансирования дефицита</t>
  </si>
  <si>
    <t>погашение задолженности</t>
  </si>
  <si>
    <t>Изменение остатков средств бюджета</t>
  </si>
  <si>
    <t>Увеличение прочих остатков средств бюджета</t>
  </si>
  <si>
    <t>Уменьшение прочих  остатков средств бюджета</t>
  </si>
  <si>
    <t>И.о. начальника ФИНУ _______________________ А.А.Захарова</t>
  </si>
  <si>
    <t>Муниципальная программа Управление муниципальной собственностью муниципального образования "Ленский район"</t>
  </si>
  <si>
    <t xml:space="preserve">Муниципальная программа Развитие сельского хозяйства и регулирования рынков сельскохозяйственной продукции, сырья и продовольствия в Ленском районе </t>
  </si>
  <si>
    <t xml:space="preserve">Муниципальная программа Развитие  предпринимательства в Ленском районе </t>
  </si>
  <si>
    <t xml:space="preserve">Муниципальная программа Развитие транспортного комплекса в Ленском районе </t>
  </si>
  <si>
    <t>Муниципальная программа Реализация молодежной, семейной политики и патриотического воспитания граждан в Ленском районе</t>
  </si>
  <si>
    <t xml:space="preserve">Муниципальная программа Развитие образования в Ленском районе </t>
  </si>
  <si>
    <t xml:space="preserve">Муниципальная программа Развитие культуры в Ленском районе </t>
  </si>
  <si>
    <t xml:space="preserve">Муниципальная программа Обеспечение качественным жильем и повышение качества жилищно-коммунальных услуг в Ленском районе </t>
  </si>
  <si>
    <t>Муниципальная программа Развитие здравоохранения в Ленском районе</t>
  </si>
  <si>
    <t>Муниципальная программа Профилактика правонарушений в Ленском районе</t>
  </si>
  <si>
    <t>Муниципальная программа Социальная поддержка граждан Ленского района</t>
  </si>
  <si>
    <t xml:space="preserve">Муниципальная программа Развитие физической культуры и спорта в Ленском районе </t>
  </si>
  <si>
    <t xml:space="preserve">Муниципальная программа Развитие гражданского общества и гармонизация межэтнических отношений в Ленском районе </t>
  </si>
  <si>
    <t xml:space="preserve">Муниципальная программа Охрана окружающей  среды и природных ресурсов в Ленском районе </t>
  </si>
  <si>
    <t xml:space="preserve">Муниципальная программа Развитие Единой дежурно-диспетчерской службы муниципального образования Ленский район 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</si>
  <si>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</si>
  <si>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</si>
  <si>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</si>
  <si>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</si>
  <si>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</si>
  <si>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</si>
  <si>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</si>
  <si>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</si>
  <si>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оказания платных услуг(работ) и компенсации затрат государства</t>
  </si>
  <si>
    <t>от "30" октября 2019 г.</t>
  </si>
  <si>
    <t>№01-03-999/9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</si>
</sst>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 Narrow"/>
      <family val="2"/>
    </font>
    <font>
      <b/>
      <sz val="14"/>
      <name val="Arial"/>
      <family val="2"/>
      <charset val="204"/>
    </font>
    <font>
      <b/>
      <sz val="14"/>
      <name val="Arial Narrow"/>
      <family val="2"/>
    </font>
    <font>
      <b/>
      <i/>
      <sz val="14"/>
      <color indexed="12"/>
      <name val="Arial Narrow"/>
      <family val="2"/>
    </font>
    <font>
      <i/>
      <sz val="14"/>
      <color indexed="12"/>
      <name val="Arial Narrow"/>
      <family val="2"/>
    </font>
    <font>
      <i/>
      <sz val="14"/>
      <name val="Arial Narrow"/>
      <family val="2"/>
    </font>
    <font>
      <b/>
      <i/>
      <sz val="14"/>
      <name val="Arial Narrow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65">
    <xf numFmtId="0" fontId="0" fillId="0" borderId="0" xfId="0"/>
    <xf numFmtId="4" fontId="3" fillId="0" borderId="0" xfId="2" applyNumberFormat="1" applyFont="1" applyAlignment="1"/>
    <xf numFmtId="4" fontId="3" fillId="0" borderId="0" xfId="2" applyNumberFormat="1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5" fillId="0" borderId="0" xfId="3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top"/>
    </xf>
    <xf numFmtId="0" fontId="3" fillId="2" borderId="1" xfId="4" applyFont="1" applyFill="1" applyBorder="1" applyAlignment="1">
      <alignment horizontal="left" vertical="top" wrapText="1"/>
    </xf>
    <xf numFmtId="4" fontId="3" fillId="0" borderId="1" xfId="4" applyNumberFormat="1" applyFont="1" applyFill="1" applyBorder="1" applyAlignment="1" applyProtection="1">
      <alignment horizontal="right" vertical="top" shrinkToFit="1"/>
      <protection locked="0"/>
    </xf>
    <xf numFmtId="0" fontId="3" fillId="0" borderId="1" xfId="4" applyFont="1" applyBorder="1" applyAlignment="1">
      <alignment horizontal="justify" vertical="top" wrapText="1"/>
    </xf>
    <xf numFmtId="4" fontId="3" fillId="0" borderId="0" xfId="0" applyNumberFormat="1" applyFont="1" applyFill="1" applyAlignment="1">
      <alignment vertical="top"/>
    </xf>
    <xf numFmtId="4" fontId="5" fillId="0" borderId="1" xfId="4" applyNumberFormat="1" applyFont="1" applyFill="1" applyBorder="1" applyAlignment="1" applyProtection="1">
      <alignment horizontal="right" vertical="top" shrinkToFit="1"/>
      <protection locked="0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6" fillId="0" borderId="0" xfId="0" applyNumberFormat="1" applyFont="1" applyFill="1" applyAlignment="1"/>
    <xf numFmtId="0" fontId="5" fillId="0" borderId="0" xfId="0" applyFont="1" applyFill="1"/>
    <xf numFmtId="164" fontId="6" fillId="0" borderId="0" xfId="0" applyNumberFormat="1" applyFont="1" applyFill="1" applyAlignment="1">
      <alignment horizontal="right"/>
    </xf>
    <xf numFmtId="4" fontId="5" fillId="4" borderId="1" xfId="0" applyNumberFormat="1" applyFont="1" applyFill="1" applyBorder="1" applyAlignment="1">
      <alignment horizontal="right" vertical="center" wrapText="1"/>
    </xf>
    <xf numFmtId="4" fontId="3" fillId="0" borderId="1" xfId="3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4" borderId="1" xfId="4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1" xfId="0" applyFont="1" applyFill="1" applyBorder="1"/>
    <xf numFmtId="0" fontId="8" fillId="2" borderId="1" xfId="4" applyFont="1" applyFill="1" applyBorder="1" applyAlignment="1">
      <alignment horizontal="left" vertical="top" shrinkToFit="1"/>
    </xf>
    <xf numFmtId="0" fontId="9" fillId="0" borderId="0" xfId="0" applyFont="1" applyFill="1"/>
    <xf numFmtId="0" fontId="8" fillId="0" borderId="1" xfId="4" applyFont="1" applyBorder="1" applyAlignment="1">
      <alignment vertical="top" wrapText="1"/>
    </xf>
    <xf numFmtId="0" fontId="8" fillId="3" borderId="1" xfId="4" applyFont="1" applyFill="1" applyBorder="1" applyAlignment="1">
      <alignment vertical="top" wrapText="1"/>
    </xf>
    <xf numFmtId="4" fontId="7" fillId="0" borderId="0" xfId="0" applyNumberFormat="1" applyFont="1" applyFill="1"/>
    <xf numFmtId="0" fontId="8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/>
    <xf numFmtId="164" fontId="3" fillId="4" borderId="1" xfId="3" applyNumberFormat="1" applyFont="1" applyFill="1" applyBorder="1" applyAlignment="1">
      <alignment horizontal="left" vertical="center" wrapText="1"/>
    </xf>
    <xf numFmtId="0" fontId="11" fillId="0" borderId="0" xfId="0" applyFont="1" applyFill="1"/>
    <xf numFmtId="0" fontId="12" fillId="0" borderId="1" xfId="0" applyFont="1" applyFill="1" applyBorder="1"/>
    <xf numFmtId="0" fontId="12" fillId="0" borderId="0" xfId="0" applyFont="1" applyFill="1"/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 shrinkToFit="1"/>
    </xf>
    <xf numFmtId="0" fontId="13" fillId="0" borderId="1" xfId="0" applyFont="1" applyFill="1" applyBorder="1"/>
    <xf numFmtId="0" fontId="1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4" fontId="9" fillId="0" borderId="0" xfId="0" applyNumberFormat="1" applyFont="1" applyFill="1"/>
    <xf numFmtId="0" fontId="3" fillId="0" borderId="1" xfId="2" applyFont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4"/>
    <cellStyle name="Обычный_Запросы в отделы" xfId="3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B1" zoomScale="80" zoomScaleNormal="80" workbookViewId="0">
      <selection activeCell="E14" sqref="E14"/>
    </sheetView>
  </sheetViews>
  <sheetFormatPr defaultColWidth="9.109375" defaultRowHeight="18" outlineLevelRow="1" x14ac:dyDescent="0.35"/>
  <cols>
    <col min="1" max="1" width="31.33203125" style="24" hidden="1" customWidth="1"/>
    <col min="2" max="2" width="122.33203125" style="14" customWidth="1"/>
    <col min="3" max="3" width="24.44140625" style="17" customWidth="1"/>
    <col min="4" max="4" width="23.44140625" style="3" customWidth="1"/>
    <col min="5" max="5" width="24.5546875" style="3" customWidth="1"/>
    <col min="6" max="6" width="16" style="24" customWidth="1"/>
    <col min="7" max="7" width="9.109375" style="24"/>
    <col min="8" max="8" width="16.6640625" style="24" customWidth="1"/>
    <col min="9" max="16384" width="9.109375" style="24"/>
  </cols>
  <sheetData>
    <row r="1" spans="1:5" x14ac:dyDescent="0.35">
      <c r="B1" s="1" t="s">
        <v>0</v>
      </c>
      <c r="D1" s="2" t="s">
        <v>1</v>
      </c>
    </row>
    <row r="2" spans="1:5" x14ac:dyDescent="0.35">
      <c r="B2" s="1" t="s">
        <v>2</v>
      </c>
      <c r="D2" s="2" t="s">
        <v>3</v>
      </c>
    </row>
    <row r="3" spans="1:5" x14ac:dyDescent="0.35">
      <c r="B3" s="1" t="s">
        <v>4</v>
      </c>
      <c r="D3" s="2" t="s">
        <v>90</v>
      </c>
    </row>
    <row r="4" spans="1:5" x14ac:dyDescent="0.35">
      <c r="B4" s="1" t="s">
        <v>5</v>
      </c>
      <c r="D4" s="2" t="s">
        <v>91</v>
      </c>
    </row>
    <row r="5" spans="1:5" x14ac:dyDescent="0.35">
      <c r="B5" s="4"/>
      <c r="C5" s="5"/>
    </row>
    <row r="6" spans="1:5" x14ac:dyDescent="0.35">
      <c r="B6" s="4"/>
      <c r="C6" s="5"/>
    </row>
    <row r="7" spans="1:5" x14ac:dyDescent="0.35">
      <c r="B7" s="58" t="s">
        <v>6</v>
      </c>
      <c r="C7" s="58"/>
      <c r="D7" s="58"/>
      <c r="E7" s="58"/>
    </row>
    <row r="8" spans="1:5" x14ac:dyDescent="0.35">
      <c r="B8" s="58"/>
      <c r="C8" s="58"/>
      <c r="D8" s="58"/>
      <c r="E8" s="58"/>
    </row>
    <row r="9" spans="1:5" x14ac:dyDescent="0.35">
      <c r="B9" s="4"/>
      <c r="C9" s="6"/>
      <c r="E9" s="7" t="s">
        <v>7</v>
      </c>
    </row>
    <row r="10" spans="1:5" x14ac:dyDescent="0.35">
      <c r="A10" s="25"/>
      <c r="B10" s="59" t="s">
        <v>8</v>
      </c>
      <c r="C10" s="59"/>
      <c r="D10" s="59"/>
      <c r="E10" s="59"/>
    </row>
    <row r="11" spans="1:5" ht="15.75" customHeight="1" x14ac:dyDescent="0.35">
      <c r="A11" s="60" t="s">
        <v>9</v>
      </c>
      <c r="B11" s="59" t="s">
        <v>10</v>
      </c>
      <c r="C11" s="62" t="s">
        <v>11</v>
      </c>
      <c r="D11" s="62" t="s">
        <v>12</v>
      </c>
      <c r="E11" s="62" t="s">
        <v>13</v>
      </c>
    </row>
    <row r="12" spans="1:5" ht="15.75" customHeight="1" x14ac:dyDescent="0.35">
      <c r="A12" s="61"/>
      <c r="B12" s="59"/>
      <c r="C12" s="62"/>
      <c r="D12" s="62"/>
      <c r="E12" s="62"/>
    </row>
    <row r="13" spans="1:5" s="27" customFormat="1" x14ac:dyDescent="0.35">
      <c r="A13" s="26" t="s">
        <v>14</v>
      </c>
      <c r="B13" s="8" t="s">
        <v>81</v>
      </c>
      <c r="C13" s="9">
        <v>1324676660</v>
      </c>
      <c r="D13" s="9">
        <v>1264979950</v>
      </c>
      <c r="E13" s="9">
        <v>1108839850</v>
      </c>
    </row>
    <row r="14" spans="1:5" ht="34.799999999999997" x14ac:dyDescent="0.35">
      <c r="A14" s="28" t="s">
        <v>15</v>
      </c>
      <c r="B14" s="10" t="s">
        <v>82</v>
      </c>
      <c r="C14" s="11">
        <v>9900100.4299999997</v>
      </c>
      <c r="D14" s="9">
        <v>9888284.5399999991</v>
      </c>
      <c r="E14" s="9">
        <v>9888284.5399999991</v>
      </c>
    </row>
    <row r="15" spans="1:5" x14ac:dyDescent="0.35">
      <c r="A15" s="26" t="s">
        <v>16</v>
      </c>
      <c r="B15" s="8" t="s">
        <v>83</v>
      </c>
      <c r="C15" s="9">
        <v>157716030</v>
      </c>
      <c r="D15" s="9">
        <v>114106720</v>
      </c>
      <c r="E15" s="9">
        <v>118670940</v>
      </c>
    </row>
    <row r="16" spans="1:5" x14ac:dyDescent="0.35">
      <c r="A16" s="26" t="s">
        <v>17</v>
      </c>
      <c r="B16" s="8" t="s">
        <v>84</v>
      </c>
      <c r="C16" s="9">
        <v>23427000</v>
      </c>
      <c r="D16" s="9">
        <v>18065000</v>
      </c>
      <c r="E16" s="9">
        <v>18065000</v>
      </c>
    </row>
    <row r="17" spans="1:9" x14ac:dyDescent="0.35">
      <c r="A17" s="26" t="s">
        <v>18</v>
      </c>
      <c r="B17" s="8" t="s">
        <v>85</v>
      </c>
      <c r="C17" s="9">
        <v>6900000</v>
      </c>
      <c r="D17" s="9">
        <v>7100000</v>
      </c>
      <c r="E17" s="9">
        <v>7300000</v>
      </c>
    </row>
    <row r="18" spans="1:9" ht="25.5" customHeight="1" x14ac:dyDescent="0.35">
      <c r="A18" s="26" t="s">
        <v>19</v>
      </c>
      <c r="B18" s="8" t="s">
        <v>86</v>
      </c>
      <c r="C18" s="9">
        <v>218681000</v>
      </c>
      <c r="D18" s="9">
        <f>185600000+1707600+26446000+1627000+3000000+150000</f>
        <v>218530600</v>
      </c>
      <c r="E18" s="9">
        <f>185600000+1707600+26446000+1627000+3000000+150000</f>
        <v>218530600</v>
      </c>
    </row>
    <row r="19" spans="1:9" ht="25.5" customHeight="1" x14ac:dyDescent="0.35">
      <c r="A19" s="26" t="s">
        <v>20</v>
      </c>
      <c r="B19" s="8" t="s">
        <v>87</v>
      </c>
      <c r="C19" s="9">
        <v>4203533.4000000004</v>
      </c>
      <c r="D19" s="9">
        <v>4203533.4000000004</v>
      </c>
      <c r="E19" s="9">
        <v>4203533.4000000004</v>
      </c>
    </row>
    <row r="20" spans="1:9" x14ac:dyDescent="0.35">
      <c r="A20" s="26" t="s">
        <v>21</v>
      </c>
      <c r="B20" s="8" t="s">
        <v>88</v>
      </c>
      <c r="C20" s="9">
        <v>1375330</v>
      </c>
      <c r="D20" s="9">
        <v>1375330</v>
      </c>
      <c r="E20" s="9">
        <v>1375330</v>
      </c>
    </row>
    <row r="21" spans="1:9" x14ac:dyDescent="0.35">
      <c r="A21" s="26"/>
      <c r="B21" s="8" t="s">
        <v>89</v>
      </c>
      <c r="C21" s="9">
        <v>46780160</v>
      </c>
      <c r="D21" s="9">
        <v>46780160</v>
      </c>
      <c r="E21" s="9">
        <v>46780160</v>
      </c>
    </row>
    <row r="22" spans="1:9" hidden="1" x14ac:dyDescent="0.35">
      <c r="A22" s="26"/>
      <c r="B22" s="8" t="s">
        <v>22</v>
      </c>
      <c r="C22" s="9">
        <v>0</v>
      </c>
      <c r="D22" s="9">
        <v>0</v>
      </c>
      <c r="E22" s="9">
        <v>0</v>
      </c>
    </row>
    <row r="23" spans="1:9" ht="27.75" customHeight="1" x14ac:dyDescent="0.35">
      <c r="A23" s="29"/>
      <c r="B23" s="23" t="s">
        <v>23</v>
      </c>
      <c r="C23" s="12">
        <f t="shared" ref="C23:E23" si="0">SUM(C13:C22)</f>
        <v>1793659813.8300002</v>
      </c>
      <c r="D23" s="12">
        <f t="shared" si="0"/>
        <v>1685029577.9400001</v>
      </c>
      <c r="E23" s="12">
        <f t="shared" si="0"/>
        <v>1533653697.9400001</v>
      </c>
      <c r="F23" s="30"/>
      <c r="G23" s="30"/>
      <c r="H23" s="30"/>
      <c r="I23" s="30"/>
    </row>
    <row r="24" spans="1:9" ht="18.75" customHeight="1" outlineLevel="1" x14ac:dyDescent="0.35">
      <c r="B24" s="63" t="s">
        <v>24</v>
      </c>
      <c r="C24" s="63"/>
      <c r="D24" s="63"/>
      <c r="E24" s="63"/>
    </row>
    <row r="25" spans="1:9" s="32" customFormat="1" ht="15.75" customHeight="1" outlineLevel="1" x14ac:dyDescent="0.25">
      <c r="A25" s="31" t="s">
        <v>9</v>
      </c>
      <c r="B25" s="64" t="s">
        <v>10</v>
      </c>
      <c r="C25" s="62" t="s">
        <v>11</v>
      </c>
      <c r="D25" s="62" t="s">
        <v>12</v>
      </c>
      <c r="E25" s="62" t="s">
        <v>13</v>
      </c>
    </row>
    <row r="26" spans="1:9" s="32" customFormat="1" ht="25.5" customHeight="1" outlineLevel="1" x14ac:dyDescent="0.25">
      <c r="A26" s="31"/>
      <c r="B26" s="64"/>
      <c r="C26" s="62"/>
      <c r="D26" s="62"/>
      <c r="E26" s="62"/>
    </row>
    <row r="27" spans="1:9" s="35" customFormat="1" ht="31.5" customHeight="1" outlineLevel="1" x14ac:dyDescent="0.25">
      <c r="A27" s="33"/>
      <c r="B27" s="34" t="s">
        <v>25</v>
      </c>
      <c r="C27" s="18">
        <f>SUM(C28:C44)</f>
        <v>1808932234.5499997</v>
      </c>
      <c r="D27" s="18">
        <f t="shared" ref="D27:E27" si="1">SUM(D28:D44)</f>
        <v>1728339701.3600001</v>
      </c>
      <c r="E27" s="18">
        <f t="shared" si="1"/>
        <v>1739976121.3539999</v>
      </c>
    </row>
    <row r="28" spans="1:9" s="38" customFormat="1" ht="36" outlineLevel="1" x14ac:dyDescent="0.35">
      <c r="A28" s="36"/>
      <c r="B28" s="37" t="s">
        <v>66</v>
      </c>
      <c r="C28" s="19">
        <v>48649202</v>
      </c>
      <c r="D28" s="19">
        <v>39047241.159999996</v>
      </c>
      <c r="E28" s="19">
        <v>38992922.858000003</v>
      </c>
    </row>
    <row r="29" spans="1:9" s="40" customFormat="1" ht="26.25" hidden="1" customHeight="1" outlineLevel="1" x14ac:dyDescent="0.35">
      <c r="A29" s="39"/>
      <c r="B29" s="37" t="s">
        <v>26</v>
      </c>
      <c r="C29" s="20"/>
      <c r="D29" s="20"/>
      <c r="E29" s="20"/>
    </row>
    <row r="30" spans="1:9" s="40" customFormat="1" ht="36" hidden="1" outlineLevel="1" x14ac:dyDescent="0.35">
      <c r="A30" s="39"/>
      <c r="B30" s="37" t="s">
        <v>27</v>
      </c>
      <c r="C30" s="20"/>
      <c r="D30" s="20"/>
      <c r="E30" s="20"/>
    </row>
    <row r="31" spans="1:9" s="40" customFormat="1" ht="36" outlineLevel="1" x14ac:dyDescent="0.35">
      <c r="A31" s="39"/>
      <c r="B31" s="37" t="s">
        <v>67</v>
      </c>
      <c r="C31" s="20">
        <v>80861635</v>
      </c>
      <c r="D31" s="20">
        <v>70547330</v>
      </c>
      <c r="E31" s="20">
        <v>66026124</v>
      </c>
    </row>
    <row r="32" spans="1:9" s="40" customFormat="1" outlineLevel="1" x14ac:dyDescent="0.35">
      <c r="A32" s="39"/>
      <c r="B32" s="37" t="s">
        <v>68</v>
      </c>
      <c r="C32" s="20">
        <v>5143290</v>
      </c>
      <c r="D32" s="20">
        <v>5143290</v>
      </c>
      <c r="E32" s="20">
        <v>5143290</v>
      </c>
    </row>
    <row r="33" spans="1:5" s="40" customFormat="1" x14ac:dyDescent="0.35">
      <c r="A33" s="39"/>
      <c r="B33" s="37" t="s">
        <v>69</v>
      </c>
      <c r="C33" s="20">
        <v>118379518.33</v>
      </c>
      <c r="D33" s="20">
        <v>32755434.5</v>
      </c>
      <c r="E33" s="20">
        <f>D33*1.06</f>
        <v>34720760.57</v>
      </c>
    </row>
    <row r="34" spans="1:5" s="40" customFormat="1" ht="36" x14ac:dyDescent="0.35">
      <c r="A34" s="39"/>
      <c r="B34" s="37" t="s">
        <v>70</v>
      </c>
      <c r="C34" s="20">
        <v>31741707</v>
      </c>
      <c r="D34" s="19">
        <v>33402767</v>
      </c>
      <c r="E34" s="19">
        <v>34083238</v>
      </c>
    </row>
    <row r="35" spans="1:5" s="40" customFormat="1" x14ac:dyDescent="0.35">
      <c r="A35" s="39"/>
      <c r="B35" s="37" t="s">
        <v>71</v>
      </c>
      <c r="C35" s="19">
        <v>1057856207.9099998</v>
      </c>
      <c r="D35" s="19">
        <v>1074781907</v>
      </c>
      <c r="E35" s="19">
        <v>1080155816</v>
      </c>
    </row>
    <row r="36" spans="1:5" s="38" customFormat="1" x14ac:dyDescent="0.35">
      <c r="A36" s="36"/>
      <c r="B36" s="41" t="s">
        <v>72</v>
      </c>
      <c r="C36" s="19">
        <v>229466609</v>
      </c>
      <c r="D36" s="20">
        <v>230480000</v>
      </c>
      <c r="E36" s="20">
        <v>235069199.5</v>
      </c>
    </row>
    <row r="37" spans="1:5" s="40" customFormat="1" ht="36" x14ac:dyDescent="0.35">
      <c r="A37" s="39"/>
      <c r="B37" s="42" t="s">
        <v>73</v>
      </c>
      <c r="C37" s="20">
        <v>57778800</v>
      </c>
      <c r="D37" s="20">
        <v>63148290</v>
      </c>
      <c r="E37" s="20">
        <v>66277200</v>
      </c>
    </row>
    <row r="38" spans="1:5" s="40" customFormat="1" x14ac:dyDescent="0.35">
      <c r="A38" s="39"/>
      <c r="B38" s="43" t="s">
        <v>74</v>
      </c>
      <c r="C38" s="20">
        <v>28800000</v>
      </c>
      <c r="D38" s="20">
        <v>28600000</v>
      </c>
      <c r="E38" s="20">
        <v>28400000</v>
      </c>
    </row>
    <row r="39" spans="1:5" s="40" customFormat="1" x14ac:dyDescent="0.35">
      <c r="A39" s="39"/>
      <c r="B39" s="43" t="s">
        <v>75</v>
      </c>
      <c r="C39" s="20" t="s">
        <v>28</v>
      </c>
      <c r="D39" s="20" t="s">
        <v>28</v>
      </c>
      <c r="E39" s="20" t="s">
        <v>28</v>
      </c>
    </row>
    <row r="40" spans="1:5" s="40" customFormat="1" x14ac:dyDescent="0.35">
      <c r="A40" s="39"/>
      <c r="B40" s="41" t="s">
        <v>76</v>
      </c>
      <c r="C40" s="20">
        <v>10248424</v>
      </c>
      <c r="D40" s="20">
        <v>10248424</v>
      </c>
      <c r="E40" s="20">
        <v>10248424</v>
      </c>
    </row>
    <row r="41" spans="1:5" s="40" customFormat="1" x14ac:dyDescent="0.35">
      <c r="A41" s="39"/>
      <c r="B41" s="41" t="s">
        <v>77</v>
      </c>
      <c r="C41" s="20">
        <v>127796727.31</v>
      </c>
      <c r="D41" s="21">
        <v>128753854.44</v>
      </c>
      <c r="E41" s="21">
        <v>129437178.84999999</v>
      </c>
    </row>
    <row r="42" spans="1:5" s="40" customFormat="1" ht="36" x14ac:dyDescent="0.35">
      <c r="A42" s="39"/>
      <c r="B42" s="41" t="s">
        <v>78</v>
      </c>
      <c r="C42" s="21">
        <v>6000000</v>
      </c>
      <c r="D42" s="21">
        <v>6000000</v>
      </c>
      <c r="E42" s="21">
        <v>6000000</v>
      </c>
    </row>
    <row r="43" spans="1:5" s="40" customFormat="1" x14ac:dyDescent="0.35">
      <c r="A43" s="39"/>
      <c r="B43" s="41" t="s">
        <v>79</v>
      </c>
      <c r="C43" s="20">
        <v>2360114</v>
      </c>
      <c r="D43" s="20">
        <v>3931163.26</v>
      </c>
      <c r="E43" s="20">
        <v>3921967.5759999999</v>
      </c>
    </row>
    <row r="44" spans="1:5" s="40" customFormat="1" ht="36" x14ac:dyDescent="0.35">
      <c r="A44" s="39"/>
      <c r="B44" s="41" t="s">
        <v>80</v>
      </c>
      <c r="C44" s="20">
        <v>3850000</v>
      </c>
      <c r="D44" s="20">
        <v>1500000</v>
      </c>
      <c r="E44" s="20">
        <v>1500000</v>
      </c>
    </row>
    <row r="45" spans="1:5" s="40" customFormat="1" x14ac:dyDescent="0.35">
      <c r="A45" s="39"/>
      <c r="B45" s="34" t="s">
        <v>29</v>
      </c>
      <c r="C45" s="22">
        <f>SUM(C46:C65)</f>
        <v>398294952.38999999</v>
      </c>
      <c r="D45" s="22">
        <f t="shared" ref="D45:E45" si="2">SUM(D46:D65)</f>
        <v>384472594.74169999</v>
      </c>
      <c r="E45" s="22">
        <f t="shared" si="2"/>
        <v>386393873.36452997</v>
      </c>
    </row>
    <row r="46" spans="1:5" s="45" customFormat="1" x14ac:dyDescent="0.35">
      <c r="A46" s="44"/>
      <c r="B46" s="42" t="s">
        <v>30</v>
      </c>
      <c r="C46" s="21">
        <v>6545293</v>
      </c>
      <c r="D46" s="20">
        <v>6474013</v>
      </c>
      <c r="E46" s="20">
        <v>6551613</v>
      </c>
    </row>
    <row r="47" spans="1:5" s="45" customFormat="1" x14ac:dyDescent="0.35">
      <c r="A47" s="44"/>
      <c r="B47" s="42" t="s">
        <v>31</v>
      </c>
      <c r="C47" s="20">
        <v>4292994.66</v>
      </c>
      <c r="D47" s="20">
        <v>4458544.66</v>
      </c>
      <c r="E47" s="20">
        <v>4200014.66</v>
      </c>
    </row>
    <row r="48" spans="1:5" s="45" customFormat="1" x14ac:dyDescent="0.35">
      <c r="A48" s="44"/>
      <c r="B48" s="42" t="s">
        <v>32</v>
      </c>
      <c r="C48" s="20">
        <v>114298953.39</v>
      </c>
      <c r="D48" s="20">
        <v>115759085.06</v>
      </c>
      <c r="E48" s="20">
        <v>116384413.84</v>
      </c>
    </row>
    <row r="49" spans="1:5" s="45" customFormat="1" x14ac:dyDescent="0.35">
      <c r="A49" s="44"/>
      <c r="B49" s="42" t="s">
        <v>33</v>
      </c>
      <c r="C49" s="20">
        <v>31797775.359999999</v>
      </c>
      <c r="D49" s="20">
        <v>32050762.359999999</v>
      </c>
      <c r="E49" s="20">
        <v>31894230.359999999</v>
      </c>
    </row>
    <row r="50" spans="1:5" s="45" customFormat="1" x14ac:dyDescent="0.35">
      <c r="A50" s="44"/>
      <c r="B50" s="42" t="s">
        <v>34</v>
      </c>
      <c r="C50" s="20">
        <v>9967660.9700000007</v>
      </c>
      <c r="D50" s="20">
        <v>10002496.439999999</v>
      </c>
      <c r="E50" s="20">
        <v>10034357.439999999</v>
      </c>
    </row>
    <row r="51" spans="1:5" s="45" customFormat="1" x14ac:dyDescent="0.35">
      <c r="A51" s="44"/>
      <c r="B51" s="42" t="s">
        <v>35</v>
      </c>
      <c r="C51" s="20">
        <v>5578055.1900000004</v>
      </c>
      <c r="D51" s="20">
        <v>5454414.6117000002</v>
      </c>
      <c r="E51" s="20">
        <v>5451301.98453</v>
      </c>
    </row>
    <row r="52" spans="1:5" s="45" customFormat="1" x14ac:dyDescent="0.35">
      <c r="A52" s="44"/>
      <c r="B52" s="42" t="s">
        <v>36</v>
      </c>
      <c r="C52" s="20">
        <v>115911921.81999999</v>
      </c>
      <c r="D52" s="20">
        <f>59097642+59359154.82</f>
        <v>118456796.81999999</v>
      </c>
      <c r="E52" s="20">
        <f>58927983+59359154.82</f>
        <v>118287137.81999999</v>
      </c>
    </row>
    <row r="53" spans="1:5" s="45" customFormat="1" x14ac:dyDescent="0.35">
      <c r="A53" s="44"/>
      <c r="B53" s="42" t="s">
        <v>37</v>
      </c>
      <c r="C53" s="20">
        <v>19698263.280000001</v>
      </c>
      <c r="D53" s="20">
        <v>36938521</v>
      </c>
      <c r="E53" s="20">
        <v>38020194</v>
      </c>
    </row>
    <row r="54" spans="1:5" s="45" customFormat="1" x14ac:dyDescent="0.35">
      <c r="A54" s="44"/>
      <c r="B54" s="42" t="s">
        <v>38</v>
      </c>
      <c r="C54" s="20">
        <v>60000000</v>
      </c>
      <c r="D54" s="20">
        <v>30000000</v>
      </c>
      <c r="E54" s="20">
        <v>30000000</v>
      </c>
    </row>
    <row r="55" spans="1:5" s="45" customFormat="1" hidden="1" x14ac:dyDescent="0.35">
      <c r="A55" s="44"/>
      <c r="B55" s="42" t="s">
        <v>39</v>
      </c>
      <c r="C55" s="20"/>
      <c r="D55" s="20"/>
      <c r="E55" s="20"/>
    </row>
    <row r="56" spans="1:5" s="45" customFormat="1" x14ac:dyDescent="0.35">
      <c r="A56" s="44"/>
      <c r="B56" s="42" t="s">
        <v>40</v>
      </c>
      <c r="C56" s="20">
        <v>2225910</v>
      </c>
      <c r="D56" s="20">
        <v>2326075.9500000002</v>
      </c>
      <c r="E56" s="20">
        <v>2423771.14</v>
      </c>
    </row>
    <row r="57" spans="1:5" s="45" customFormat="1" hidden="1" x14ac:dyDescent="0.35">
      <c r="A57" s="44"/>
      <c r="B57" s="42" t="s">
        <v>41</v>
      </c>
      <c r="C57" s="20"/>
      <c r="D57" s="20"/>
      <c r="E57" s="20"/>
    </row>
    <row r="58" spans="1:5" s="45" customFormat="1" x14ac:dyDescent="0.35">
      <c r="A58" s="44"/>
      <c r="B58" s="42" t="s">
        <v>42</v>
      </c>
      <c r="C58" s="20">
        <v>5500000</v>
      </c>
      <c r="D58" s="20">
        <v>5500000</v>
      </c>
      <c r="E58" s="20">
        <v>5500000</v>
      </c>
    </row>
    <row r="59" spans="1:5" s="45" customFormat="1" x14ac:dyDescent="0.35">
      <c r="A59" s="44"/>
      <c r="B59" s="42" t="s">
        <v>43</v>
      </c>
      <c r="C59" s="20">
        <v>1152350</v>
      </c>
      <c r="D59" s="20">
        <v>1182675</v>
      </c>
      <c r="E59" s="20">
        <v>1273650</v>
      </c>
    </row>
    <row r="60" spans="1:5" s="45" customFormat="1" x14ac:dyDescent="0.35">
      <c r="A60" s="44"/>
      <c r="B60" s="42" t="s">
        <v>44</v>
      </c>
      <c r="C60" s="20">
        <v>229880</v>
      </c>
      <c r="D60" s="20">
        <v>229880</v>
      </c>
      <c r="E60" s="20">
        <v>229880</v>
      </c>
    </row>
    <row r="61" spans="1:5" s="45" customFormat="1" x14ac:dyDescent="0.35">
      <c r="A61" s="44"/>
      <c r="B61" s="42" t="s">
        <v>45</v>
      </c>
      <c r="C61" s="20">
        <v>2923494.72</v>
      </c>
      <c r="D61" s="20">
        <v>3103494.72</v>
      </c>
      <c r="E61" s="20">
        <v>3343494.72</v>
      </c>
    </row>
    <row r="62" spans="1:5" s="45" customFormat="1" ht="36" x14ac:dyDescent="0.35">
      <c r="A62" s="44"/>
      <c r="B62" s="42" t="s">
        <v>46</v>
      </c>
      <c r="C62" s="20">
        <v>11944400</v>
      </c>
      <c r="D62" s="20">
        <v>11535835.120000001</v>
      </c>
      <c r="E62" s="20">
        <v>11799814.4</v>
      </c>
    </row>
    <row r="63" spans="1:5" s="45" customFormat="1" x14ac:dyDescent="0.35">
      <c r="A63" s="44"/>
      <c r="B63" s="42" t="s">
        <v>47</v>
      </c>
      <c r="C63" s="20">
        <v>1000000</v>
      </c>
      <c r="D63" s="20">
        <v>1000000</v>
      </c>
      <c r="E63" s="20">
        <v>1000000</v>
      </c>
    </row>
    <row r="64" spans="1:5" s="45" customFormat="1" x14ac:dyDescent="0.35">
      <c r="A64" s="44"/>
      <c r="B64" s="42" t="s">
        <v>48</v>
      </c>
      <c r="C64" s="20">
        <v>5228000</v>
      </c>
      <c r="D64" s="20"/>
      <c r="E64" s="20"/>
    </row>
    <row r="65" spans="1:6" s="45" customFormat="1" hidden="1" x14ac:dyDescent="0.35">
      <c r="A65" s="44"/>
      <c r="B65" s="46" t="s">
        <v>49</v>
      </c>
      <c r="C65" s="13"/>
      <c r="D65" s="13"/>
      <c r="E65" s="13"/>
    </row>
    <row r="66" spans="1:6" s="40" customFormat="1" x14ac:dyDescent="0.35">
      <c r="A66" s="39"/>
      <c r="B66" s="47" t="s">
        <v>50</v>
      </c>
      <c r="C66" s="56">
        <f>C27+C45</f>
        <v>2207227186.9399996</v>
      </c>
      <c r="D66" s="56">
        <f t="shared" ref="D66:E66" si="3">D27+D45</f>
        <v>2112812296.1017001</v>
      </c>
      <c r="E66" s="56">
        <f t="shared" si="3"/>
        <v>2126369994.7185297</v>
      </c>
    </row>
    <row r="67" spans="1:6" x14ac:dyDescent="0.35">
      <c r="A67" s="25"/>
      <c r="B67" s="48" t="s">
        <v>51</v>
      </c>
      <c r="C67" s="22">
        <f>C23-C66</f>
        <v>-413567373.10999942</v>
      </c>
      <c r="D67" s="22">
        <f t="shared" ref="D67:E67" si="4">D23-D66</f>
        <v>-427782718.16170001</v>
      </c>
      <c r="E67" s="22">
        <f t="shared" si="4"/>
        <v>-592716296.77852964</v>
      </c>
      <c r="F67" s="30"/>
    </row>
    <row r="68" spans="1:6" x14ac:dyDescent="0.35">
      <c r="A68" s="49"/>
      <c r="B68" s="57" t="s">
        <v>52</v>
      </c>
      <c r="C68" s="57"/>
      <c r="D68" s="57"/>
      <c r="E68" s="57"/>
    </row>
    <row r="69" spans="1:6" x14ac:dyDescent="0.35">
      <c r="A69" s="49"/>
      <c r="B69" s="50" t="s">
        <v>53</v>
      </c>
      <c r="C69" s="22">
        <f>C73+C78</f>
        <v>413567373.1099993</v>
      </c>
      <c r="D69" s="22">
        <f t="shared" ref="D69:E69" si="5">D73+D78</f>
        <v>427782718.16170001</v>
      </c>
      <c r="E69" s="22">
        <f t="shared" si="5"/>
        <v>592716296.77852964</v>
      </c>
    </row>
    <row r="70" spans="1:6" x14ac:dyDescent="0.35">
      <c r="A70" s="49"/>
      <c r="B70" s="51" t="s">
        <v>54</v>
      </c>
      <c r="C70" s="22"/>
      <c r="D70" s="22"/>
      <c r="E70" s="22"/>
    </row>
    <row r="71" spans="1:6" x14ac:dyDescent="0.35">
      <c r="A71" s="49"/>
      <c r="B71" s="52" t="s">
        <v>55</v>
      </c>
      <c r="C71" s="22"/>
      <c r="D71" s="22"/>
      <c r="E71" s="22"/>
    </row>
    <row r="72" spans="1:6" x14ac:dyDescent="0.35">
      <c r="A72" s="49"/>
      <c r="B72" s="52" t="s">
        <v>56</v>
      </c>
      <c r="C72" s="22"/>
      <c r="D72" s="22"/>
      <c r="E72" s="22"/>
    </row>
    <row r="73" spans="1:6" x14ac:dyDescent="0.35">
      <c r="A73" s="49"/>
      <c r="B73" s="51" t="s">
        <v>57</v>
      </c>
      <c r="C73" s="22">
        <f>C74+C75</f>
        <v>20229690.399999999</v>
      </c>
      <c r="D73" s="22">
        <v>0</v>
      </c>
      <c r="E73" s="22">
        <v>0</v>
      </c>
    </row>
    <row r="74" spans="1:6" x14ac:dyDescent="0.35">
      <c r="A74" s="49"/>
      <c r="B74" s="52" t="s">
        <v>58</v>
      </c>
      <c r="C74" s="20">
        <v>20229690.399999999</v>
      </c>
      <c r="D74" s="20"/>
      <c r="E74" s="20"/>
    </row>
    <row r="75" spans="1:6" x14ac:dyDescent="0.35">
      <c r="A75" s="49"/>
      <c r="B75" s="52" t="s">
        <v>59</v>
      </c>
      <c r="C75" s="22"/>
      <c r="D75" s="22"/>
      <c r="E75" s="22"/>
    </row>
    <row r="76" spans="1:6" x14ac:dyDescent="0.35">
      <c r="A76" s="49"/>
      <c r="B76" s="51" t="s">
        <v>60</v>
      </c>
      <c r="C76" s="22"/>
      <c r="D76" s="22"/>
      <c r="E76" s="22"/>
    </row>
    <row r="77" spans="1:6" x14ac:dyDescent="0.35">
      <c r="A77" s="49"/>
      <c r="B77" s="52" t="s">
        <v>61</v>
      </c>
      <c r="C77" s="22"/>
      <c r="D77" s="22"/>
      <c r="E77" s="22"/>
    </row>
    <row r="78" spans="1:6" s="54" customFormat="1" x14ac:dyDescent="0.35">
      <c r="A78" s="27"/>
      <c r="B78" s="53" t="s">
        <v>62</v>
      </c>
      <c r="C78" s="22">
        <f>C79+C80</f>
        <v>393337682.70999932</v>
      </c>
      <c r="D78" s="22">
        <f t="shared" ref="D78:E78" si="6">D79+D80</f>
        <v>427782718.16170001</v>
      </c>
      <c r="E78" s="22">
        <f t="shared" si="6"/>
        <v>592716296.77852964</v>
      </c>
    </row>
    <row r="79" spans="1:6" s="30" customFormat="1" x14ac:dyDescent="0.35">
      <c r="A79" s="24"/>
      <c r="B79" s="55" t="s">
        <v>63</v>
      </c>
      <c r="C79" s="20">
        <f>-C23-C74</f>
        <v>-1813889504.2300003</v>
      </c>
      <c r="D79" s="20">
        <f t="shared" ref="D79:E79" si="7">-D23-D74</f>
        <v>-1685029577.9400001</v>
      </c>
      <c r="E79" s="20">
        <f t="shared" si="7"/>
        <v>-1533653697.9400001</v>
      </c>
    </row>
    <row r="80" spans="1:6" s="30" customFormat="1" x14ac:dyDescent="0.35">
      <c r="A80" s="24"/>
      <c r="B80" s="55" t="s">
        <v>64</v>
      </c>
      <c r="C80" s="20">
        <f>C66</f>
        <v>2207227186.9399996</v>
      </c>
      <c r="D80" s="20">
        <f t="shared" ref="D80:E80" si="8">D66</f>
        <v>2112812296.1017001</v>
      </c>
      <c r="E80" s="20">
        <f t="shared" si="8"/>
        <v>2126369994.7185297</v>
      </c>
    </row>
    <row r="81" spans="1:5" s="30" customFormat="1" x14ac:dyDescent="0.35">
      <c r="A81" s="24"/>
      <c r="B81" s="14"/>
      <c r="C81" s="15"/>
      <c r="D81" s="3"/>
      <c r="E81" s="3"/>
    </row>
    <row r="82" spans="1:5" s="30" customFormat="1" x14ac:dyDescent="0.35">
      <c r="A82" s="24"/>
      <c r="B82" s="14"/>
      <c r="C82" s="15"/>
      <c r="D82" s="3"/>
      <c r="E82" s="3"/>
    </row>
    <row r="83" spans="1:5" s="30" customFormat="1" x14ac:dyDescent="0.35">
      <c r="A83" s="24"/>
      <c r="B83" s="16" t="s">
        <v>65</v>
      </c>
      <c r="C83" s="17"/>
      <c r="D83" s="3"/>
      <c r="E83" s="3"/>
    </row>
    <row r="84" spans="1:5" s="30" customFormat="1" x14ac:dyDescent="0.35">
      <c r="A84" s="24"/>
      <c r="B84" s="16"/>
      <c r="C84" s="17"/>
      <c r="D84" s="3"/>
      <c r="E84" s="3"/>
    </row>
  </sheetData>
  <mergeCells count="13">
    <mergeCell ref="B68:E68"/>
    <mergeCell ref="B7:E8"/>
    <mergeCell ref="B10:E10"/>
    <mergeCell ref="A11:A12"/>
    <mergeCell ref="B11:B12"/>
    <mergeCell ref="C11:C12"/>
    <mergeCell ref="D11:D12"/>
    <mergeCell ref="E11:E12"/>
    <mergeCell ref="B24:E24"/>
    <mergeCell ref="B25:B26"/>
    <mergeCell ref="C25:C26"/>
    <mergeCell ref="D25:D26"/>
    <mergeCell ref="E25:E2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печать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ТолмачеваС</dc:creator>
  <cp:lastModifiedBy>11</cp:lastModifiedBy>
  <cp:lastPrinted>2019-10-30T03:19:41Z</cp:lastPrinted>
  <dcterms:created xsi:type="dcterms:W3CDTF">2019-10-30T01:44:04Z</dcterms:created>
  <dcterms:modified xsi:type="dcterms:W3CDTF">2019-10-30T05:32:10Z</dcterms:modified>
</cp:coreProperties>
</file>