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ресурсное обеспечение" sheetId="4" r:id="rId1"/>
  </sheets>
  <calcPr calcId="162913"/>
</workbook>
</file>

<file path=xl/calcChain.xml><?xml version="1.0" encoding="utf-8"?>
<calcChain xmlns="http://schemas.openxmlformats.org/spreadsheetml/2006/main">
  <c r="E38" i="4" l="1"/>
  <c r="F38" i="4"/>
  <c r="G38" i="4"/>
  <c r="H38" i="4"/>
  <c r="D38" i="4"/>
  <c r="E37" i="4"/>
  <c r="F37" i="4"/>
  <c r="G37" i="4"/>
  <c r="H37" i="4"/>
  <c r="D37" i="4"/>
  <c r="E81" i="4"/>
  <c r="D81" i="4"/>
  <c r="E69" i="4"/>
  <c r="E66" i="4" s="1"/>
  <c r="D69" i="4"/>
  <c r="D66" i="4" s="1"/>
  <c r="E45" i="4"/>
  <c r="D45" i="4"/>
  <c r="I83" i="4"/>
  <c r="I82" i="4"/>
  <c r="I80" i="4"/>
  <c r="I79" i="4"/>
  <c r="E78" i="4"/>
  <c r="D78" i="4"/>
  <c r="I71" i="4"/>
  <c r="I70" i="4"/>
  <c r="I68" i="4"/>
  <c r="I67" i="4"/>
  <c r="I59" i="4"/>
  <c r="I58" i="4"/>
  <c r="I56" i="4"/>
  <c r="I55" i="4"/>
  <c r="I47" i="4"/>
  <c r="I46" i="4"/>
  <c r="I44" i="4"/>
  <c r="I43" i="4"/>
  <c r="D42" i="4"/>
  <c r="E42" i="4" l="1"/>
  <c r="E63" i="4"/>
  <c r="E57" i="4" s="1"/>
  <c r="E54" i="4" s="1"/>
  <c r="D63" i="4"/>
  <c r="F141" i="4"/>
  <c r="E176" i="4"/>
  <c r="E92" i="4" s="1"/>
  <c r="E8" i="4" s="1"/>
  <c r="D176" i="4"/>
  <c r="F139" i="4"/>
  <c r="G139" i="4" s="1"/>
  <c r="F170" i="4"/>
  <c r="G170" i="4" s="1"/>
  <c r="H170" i="4" s="1"/>
  <c r="I170" i="4" s="1"/>
  <c r="F182" i="4"/>
  <c r="G182" i="4" s="1"/>
  <c r="H182" i="4" s="1"/>
  <c r="E13" i="4"/>
  <c r="F13" i="4"/>
  <c r="G13" i="4"/>
  <c r="H13" i="4"/>
  <c r="D13" i="4"/>
  <c r="E15" i="4"/>
  <c r="F15" i="4"/>
  <c r="D15" i="4"/>
  <c r="E25" i="4"/>
  <c r="F25" i="4"/>
  <c r="G25" i="4"/>
  <c r="H25" i="4"/>
  <c r="D25" i="4"/>
  <c r="E27" i="4"/>
  <c r="F27" i="4"/>
  <c r="D27" i="4"/>
  <c r="I23" i="4"/>
  <c r="I22" i="4"/>
  <c r="G21" i="4"/>
  <c r="G15" i="4" s="1"/>
  <c r="I20" i="4"/>
  <c r="I19" i="4"/>
  <c r="F18" i="4"/>
  <c r="E18" i="4"/>
  <c r="D18" i="4"/>
  <c r="I17" i="4"/>
  <c r="I16" i="4"/>
  <c r="I35" i="4"/>
  <c r="I34" i="4"/>
  <c r="G33" i="4"/>
  <c r="G27" i="4" s="1"/>
  <c r="I32" i="4"/>
  <c r="I31" i="4"/>
  <c r="E30" i="4"/>
  <c r="D30" i="4"/>
  <c r="I29" i="4"/>
  <c r="I28" i="4"/>
  <c r="F26" i="4"/>
  <c r="E26" i="4"/>
  <c r="E14" i="4" s="1"/>
  <c r="D26" i="4"/>
  <c r="D14" i="4" s="1"/>
  <c r="E91" i="4"/>
  <c r="E7" i="4" s="1"/>
  <c r="D91" i="4"/>
  <c r="D7" i="4" s="1"/>
  <c r="D92" i="4"/>
  <c r="D8" i="4" s="1"/>
  <c r="E93" i="4"/>
  <c r="D93" i="4"/>
  <c r="F99" i="4"/>
  <c r="G99" i="4" s="1"/>
  <c r="I101" i="4"/>
  <c r="I100" i="4"/>
  <c r="I98" i="4"/>
  <c r="I97" i="4"/>
  <c r="E96" i="4"/>
  <c r="D96" i="4"/>
  <c r="I131" i="4"/>
  <c r="I130" i="4"/>
  <c r="I128" i="4"/>
  <c r="I127" i="4"/>
  <c r="E126" i="4"/>
  <c r="D126" i="4"/>
  <c r="F164" i="4"/>
  <c r="G164" i="4" s="1"/>
  <c r="F158" i="4"/>
  <c r="F156" i="4" s="1"/>
  <c r="F152" i="4"/>
  <c r="G152" i="4" s="1"/>
  <c r="F145" i="4"/>
  <c r="G145" i="4" s="1"/>
  <c r="G141" i="4"/>
  <c r="F135" i="4"/>
  <c r="G135" i="4" s="1"/>
  <c r="F123" i="4"/>
  <c r="G123" i="4" s="1"/>
  <c r="H123" i="4" s="1"/>
  <c r="F117" i="4"/>
  <c r="G117" i="4" s="1"/>
  <c r="G111" i="4"/>
  <c r="H111" i="4" s="1"/>
  <c r="I111" i="4" s="1"/>
  <c r="F111" i="4"/>
  <c r="F108" i="4" s="1"/>
  <c r="F105" i="4"/>
  <c r="G105" i="4" s="1"/>
  <c r="I61" i="4"/>
  <c r="G87" i="4"/>
  <c r="F87" i="4"/>
  <c r="F75" i="4"/>
  <c r="F51" i="4"/>
  <c r="F45" i="4" s="1"/>
  <c r="I10" i="4"/>
  <c r="I11" i="4"/>
  <c r="I40" i="4"/>
  <c r="I41" i="4"/>
  <c r="I49" i="4"/>
  <c r="I50" i="4"/>
  <c r="I52" i="4"/>
  <c r="I53" i="4"/>
  <c r="I62" i="4"/>
  <c r="I64" i="4"/>
  <c r="I65" i="4"/>
  <c r="I73" i="4"/>
  <c r="I74" i="4"/>
  <c r="I76" i="4"/>
  <c r="I77" i="4"/>
  <c r="I85" i="4"/>
  <c r="I86" i="4"/>
  <c r="I88" i="4"/>
  <c r="I89" i="4"/>
  <c r="I94" i="4"/>
  <c r="I95" i="4"/>
  <c r="I103" i="4"/>
  <c r="I104" i="4"/>
  <c r="I106" i="4"/>
  <c r="I107" i="4"/>
  <c r="I109" i="4"/>
  <c r="I110" i="4"/>
  <c r="I112" i="4"/>
  <c r="I113" i="4"/>
  <c r="I115" i="4"/>
  <c r="I116" i="4"/>
  <c r="I118" i="4"/>
  <c r="I119" i="4"/>
  <c r="I121" i="4"/>
  <c r="I122" i="4"/>
  <c r="I124" i="4"/>
  <c r="I125" i="4"/>
  <c r="I133" i="4"/>
  <c r="I134" i="4"/>
  <c r="I136" i="4"/>
  <c r="I137" i="4"/>
  <c r="I140" i="4"/>
  <c r="I142" i="4"/>
  <c r="I143" i="4"/>
  <c r="I146" i="4"/>
  <c r="I147" i="4"/>
  <c r="I148" i="4"/>
  <c r="I149" i="4"/>
  <c r="I151" i="4"/>
  <c r="I153" i="4"/>
  <c r="I154" i="4"/>
  <c r="I155" i="4"/>
  <c r="I157" i="4"/>
  <c r="I159" i="4"/>
  <c r="I160" i="4"/>
  <c r="I161" i="4"/>
  <c r="I163" i="4"/>
  <c r="I165" i="4"/>
  <c r="I166" i="4"/>
  <c r="I167" i="4"/>
  <c r="I169" i="4"/>
  <c r="I171" i="4"/>
  <c r="I172" i="4"/>
  <c r="I173" i="4"/>
  <c r="I175" i="4"/>
  <c r="I177" i="4"/>
  <c r="I178" i="4"/>
  <c r="I179" i="4"/>
  <c r="I181" i="4"/>
  <c r="I183" i="4"/>
  <c r="I184" i="4"/>
  <c r="I185" i="4"/>
  <c r="I38" i="4"/>
  <c r="G26" i="4"/>
  <c r="G14" i="4" s="1"/>
  <c r="E180" i="4"/>
  <c r="D180" i="4"/>
  <c r="D174" i="4"/>
  <c r="E168" i="4"/>
  <c r="D168" i="4"/>
  <c r="E162" i="4"/>
  <c r="D162" i="4"/>
  <c r="E156" i="4"/>
  <c r="D156" i="4"/>
  <c r="E150" i="4"/>
  <c r="D150" i="4"/>
  <c r="E144" i="4"/>
  <c r="D144" i="4"/>
  <c r="E138" i="4"/>
  <c r="D138" i="4"/>
  <c r="E132" i="4"/>
  <c r="D132" i="4"/>
  <c r="E120" i="4"/>
  <c r="D120" i="4"/>
  <c r="E114" i="4"/>
  <c r="D114" i="4"/>
  <c r="E108" i="4"/>
  <c r="D108" i="4"/>
  <c r="E102" i="4"/>
  <c r="D102" i="4"/>
  <c r="E84" i="4"/>
  <c r="D84" i="4"/>
  <c r="E72" i="4"/>
  <c r="D72" i="4"/>
  <c r="E48" i="4"/>
  <c r="D48" i="4"/>
  <c r="F180" i="4"/>
  <c r="F168" i="4"/>
  <c r="F120" i="4"/>
  <c r="F48" i="4"/>
  <c r="G91" i="4" l="1"/>
  <c r="G7" i="4" s="1"/>
  <c r="H139" i="4"/>
  <c r="F42" i="4"/>
  <c r="H87" i="4"/>
  <c r="H84" i="4" s="1"/>
  <c r="G81" i="4"/>
  <c r="G78" i="4" s="1"/>
  <c r="F176" i="4"/>
  <c r="F144" i="4"/>
  <c r="E174" i="4"/>
  <c r="I168" i="4"/>
  <c r="I108" i="4"/>
  <c r="G75" i="4"/>
  <c r="G69" i="4" s="1"/>
  <c r="G66" i="4" s="1"/>
  <c r="F69" i="4"/>
  <c r="F66" i="4" s="1"/>
  <c r="F91" i="4"/>
  <c r="F7" i="4" s="1"/>
  <c r="D60" i="4"/>
  <c r="D57" i="4"/>
  <c r="G51" i="4"/>
  <c r="F84" i="4"/>
  <c r="F81" i="4"/>
  <c r="F78" i="4" s="1"/>
  <c r="E39" i="4"/>
  <c r="E9" i="4" s="1"/>
  <c r="I37" i="4"/>
  <c r="H26" i="4"/>
  <c r="H14" i="4" s="1"/>
  <c r="E24" i="4"/>
  <c r="E12" i="4"/>
  <c r="F14" i="4"/>
  <c r="F12" i="4" s="1"/>
  <c r="G18" i="4"/>
  <c r="H21" i="4"/>
  <c r="G93" i="4"/>
  <c r="F138" i="4"/>
  <c r="F93" i="4"/>
  <c r="F92" i="4"/>
  <c r="F8" i="4" s="1"/>
  <c r="I25" i="4"/>
  <c r="I13" i="4"/>
  <c r="D12" i="4"/>
  <c r="G12" i="4"/>
  <c r="D24" i="4"/>
  <c r="H33" i="4"/>
  <c r="H27" i="4" s="1"/>
  <c r="G30" i="4"/>
  <c r="G24" i="4"/>
  <c r="F24" i="4"/>
  <c r="F30" i="4"/>
  <c r="H99" i="4"/>
  <c r="G96" i="4"/>
  <c r="F96" i="4"/>
  <c r="G126" i="4"/>
  <c r="F126" i="4"/>
  <c r="E60" i="4"/>
  <c r="F63" i="4"/>
  <c r="F57" i="4" s="1"/>
  <c r="F54" i="4" s="1"/>
  <c r="G144" i="4"/>
  <c r="H145" i="4"/>
  <c r="H168" i="4"/>
  <c r="G168" i="4"/>
  <c r="G180" i="4"/>
  <c r="H164" i="4"/>
  <c r="I164" i="4" s="1"/>
  <c r="I162" i="4" s="1"/>
  <c r="G162" i="4"/>
  <c r="F132" i="4"/>
  <c r="G108" i="4"/>
  <c r="G158" i="4"/>
  <c r="H158" i="4" s="1"/>
  <c r="H156" i="4" s="1"/>
  <c r="F162" i="4"/>
  <c r="F72" i="4"/>
  <c r="H51" i="4"/>
  <c r="H162" i="4"/>
  <c r="I158" i="4"/>
  <c r="I156" i="4" s="1"/>
  <c r="G150" i="4"/>
  <c r="H152" i="4"/>
  <c r="F150" i="4"/>
  <c r="H141" i="4"/>
  <c r="G138" i="4"/>
  <c r="H135" i="4"/>
  <c r="G132" i="4"/>
  <c r="H120" i="4"/>
  <c r="I123" i="4"/>
  <c r="I120" i="4" s="1"/>
  <c r="G120" i="4"/>
  <c r="G114" i="4"/>
  <c r="H117" i="4"/>
  <c r="F114" i="4"/>
  <c r="H108" i="4"/>
  <c r="G102" i="4"/>
  <c r="H105" i="4"/>
  <c r="I105" i="4" s="1"/>
  <c r="I102" i="4" s="1"/>
  <c r="F102" i="4"/>
  <c r="G84" i="4"/>
  <c r="D90" i="4"/>
  <c r="E90" i="4"/>
  <c r="E36" i="4" l="1"/>
  <c r="I51" i="4"/>
  <c r="H45" i="4"/>
  <c r="D54" i="4"/>
  <c r="D39" i="4"/>
  <c r="H75" i="4"/>
  <c r="H69" i="4" s="1"/>
  <c r="H66" i="4" s="1"/>
  <c r="G72" i="4"/>
  <c r="G48" i="4"/>
  <c r="G45" i="4"/>
  <c r="H81" i="4"/>
  <c r="H78" i="4" s="1"/>
  <c r="I87" i="4"/>
  <c r="I139" i="4"/>
  <c r="H91" i="4"/>
  <c r="H7" i="4" s="1"/>
  <c r="H93" i="4"/>
  <c r="I93" i="4" s="1"/>
  <c r="I117" i="4"/>
  <c r="I114" i="4" s="1"/>
  <c r="G176" i="4"/>
  <c r="F174" i="4"/>
  <c r="F39" i="4"/>
  <c r="I14" i="4"/>
  <c r="I26" i="4"/>
  <c r="E6" i="4"/>
  <c r="H18" i="4"/>
  <c r="I18" i="4" s="1"/>
  <c r="I21" i="4"/>
  <c r="H15" i="4"/>
  <c r="H12" i="4" s="1"/>
  <c r="I12" i="4" s="1"/>
  <c r="G92" i="4"/>
  <c r="G8" i="4" s="1"/>
  <c r="I15" i="4"/>
  <c r="I33" i="4"/>
  <c r="H30" i="4"/>
  <c r="I30" i="4" s="1"/>
  <c r="I99" i="4"/>
  <c r="H96" i="4"/>
  <c r="I96" i="4" s="1"/>
  <c r="I129" i="4"/>
  <c r="H126" i="4"/>
  <c r="I126" i="4" s="1"/>
  <c r="G63" i="4"/>
  <c r="G57" i="4" s="1"/>
  <c r="G54" i="4" s="1"/>
  <c r="F60" i="4"/>
  <c r="H72" i="4"/>
  <c r="I75" i="4"/>
  <c r="H144" i="4"/>
  <c r="I145" i="4"/>
  <c r="I144" i="4" s="1"/>
  <c r="I182" i="4"/>
  <c r="I180" i="4" s="1"/>
  <c r="H180" i="4"/>
  <c r="G156" i="4"/>
  <c r="H48" i="4"/>
  <c r="I152" i="4"/>
  <c r="I150" i="4" s="1"/>
  <c r="H150" i="4"/>
  <c r="I141" i="4"/>
  <c r="H138" i="4"/>
  <c r="H132" i="4"/>
  <c r="I135" i="4"/>
  <c r="I132" i="4" s="1"/>
  <c r="H114" i="4"/>
  <c r="F90" i="4"/>
  <c r="H102" i="4"/>
  <c r="I81" i="4" l="1"/>
  <c r="I78" i="4" s="1"/>
  <c r="I84" i="4"/>
  <c r="D9" i="4"/>
  <c r="D6" i="4" s="1"/>
  <c r="D36" i="4"/>
  <c r="F9" i="4"/>
  <c r="F6" i="4" s="1"/>
  <c r="F36" i="4"/>
  <c r="G39" i="4"/>
  <c r="G9" i="4" s="1"/>
  <c r="G42" i="4"/>
  <c r="H42" i="4"/>
  <c r="I69" i="4"/>
  <c r="I66" i="4" s="1"/>
  <c r="I72" i="4"/>
  <c r="H176" i="4"/>
  <c r="H174" i="4" s="1"/>
  <c r="G174" i="4"/>
  <c r="I138" i="4"/>
  <c r="I45" i="4"/>
  <c r="I48" i="4"/>
  <c r="G90" i="4"/>
  <c r="H92" i="4"/>
  <c r="I27" i="4"/>
  <c r="H24" i="4"/>
  <c r="I24" i="4" s="1"/>
  <c r="G60" i="4"/>
  <c r="H63" i="4"/>
  <c r="I91" i="4"/>
  <c r="I176" i="4" l="1"/>
  <c r="I174" i="4" s="1"/>
  <c r="H57" i="4"/>
  <c r="I63" i="4"/>
  <c r="H8" i="4"/>
  <c r="I92" i="4"/>
  <c r="I8" i="4" s="1"/>
  <c r="I42" i="4"/>
  <c r="I7" i="4"/>
  <c r="H90" i="4"/>
  <c r="G36" i="4"/>
  <c r="G6" i="4"/>
  <c r="H60" i="4"/>
  <c r="I90" i="4" l="1"/>
  <c r="I57" i="4"/>
  <c r="I60" i="4"/>
  <c r="H54" i="4"/>
  <c r="H39" i="4"/>
  <c r="H9" i="4" s="1"/>
  <c r="H36" i="4"/>
  <c r="I54" i="4" l="1"/>
  <c r="I39" i="4"/>
  <c r="H6" i="4"/>
  <c r="I9" i="4" l="1"/>
  <c r="I6" i="4" s="1"/>
  <c r="I36" i="4"/>
</calcChain>
</file>

<file path=xl/sharedStrings.xml><?xml version="1.0" encoding="utf-8"?>
<sst xmlns="http://schemas.openxmlformats.org/spreadsheetml/2006/main" count="251" uniqueCount="76">
  <si>
    <t>1.1</t>
  </si>
  <si>
    <t>2</t>
  </si>
  <si>
    <t>2.1</t>
  </si>
  <si>
    <t>МБ</t>
  </si>
  <si>
    <t>ГБ</t>
  </si>
  <si>
    <t>Муниципальная программа "Развитие образования в Ленском районе"</t>
  </si>
  <si>
    <t>ФБ</t>
  </si>
  <si>
    <t>№п/п</t>
  </si>
  <si>
    <t>Источник финансирования</t>
  </si>
  <si>
    <t>2024</t>
  </si>
  <si>
    <t>2025</t>
  </si>
  <si>
    <t>всего:</t>
  </si>
  <si>
    <t>Федеральный бюджет (далее ФБ)</t>
  </si>
  <si>
    <t>Государственный бюджет Республики Саха (Якутия)(далее ГБ)</t>
  </si>
  <si>
    <t>Бюджет МО "Ленский район"(далее МБ)</t>
  </si>
  <si>
    <t>Бюджеты поселений(далее БП)</t>
  </si>
  <si>
    <t>Внебюджетные источники(далее ВИ)</t>
  </si>
  <si>
    <t>БП</t>
  </si>
  <si>
    <t>ВИ</t>
  </si>
  <si>
    <t>1</t>
  </si>
  <si>
    <t>2026</t>
  </si>
  <si>
    <t>2027</t>
  </si>
  <si>
    <t>2028</t>
  </si>
  <si>
    <t>Приложение №3 к Порядку разработки и реализации муниципальных программ</t>
  </si>
  <si>
    <t>наименование муниципальной программы/структурных элементов/мероприятий</t>
  </si>
  <si>
    <t>объем бюджетных ассигнований, руб</t>
  </si>
  <si>
    <t>всего</t>
  </si>
  <si>
    <t>Структурный элемент "Ведомственный проект"</t>
  </si>
  <si>
    <t>Мероприятие "Развитие системы поддержки талантливых детей" (5830010012)</t>
  </si>
  <si>
    <t>Мероприятие "Организация и обеспечение отдыха детей и их оздоровление-ДОБ Алмаз" (5830010042)</t>
  </si>
  <si>
    <t>Мероприятие "Развитие педагогического потенциала"             (5830010060)</t>
  </si>
  <si>
    <t>Мероприятие "Поощрение лучших педагогических работников"          (5830010130)</t>
  </si>
  <si>
    <t>Структурный элемент "Комплексы процессных мероприятий"</t>
  </si>
  <si>
    <t>Мероприятие "Расходы на обеспечение деятельности(оказание услуг) муниципальных управлений образования" (5840022000)</t>
  </si>
  <si>
    <t>Мероприятие "Расходы на обеспечение деятельности(оказание услуг) муниципальных дошкольных учреждений"  (5840022001)</t>
  </si>
  <si>
    <t>Мероприятие "Расходы на обеспечение деятельности(оказание услуг)муниципальных общеобразовательных учреждений" (5840022002)</t>
  </si>
  <si>
    <t>Мероприятие "Расходы на обеспечение деятельности(оказание услуг)муниципальных учреждений дополнительного образования" (5840022003)</t>
  </si>
  <si>
    <t>Мероприятие "Софинансирование расходных обязательств на организацию отдыха детей в каникулярное время (за счет средств МБ)" (58400S2010)</t>
  </si>
  <si>
    <t>Мероприятие "Обеспечение бесплатного горячего питания обучающихся, получающих начальное общее образование в госудаственных и муниципальных образовательных организациях" (58403L3040)</t>
  </si>
  <si>
    <t>Мероприятие "Субвенция на ежемесячное классное руководство педагогическим работникам государственных муниципальных общеобразовательных организаций" (5840453030)</t>
  </si>
  <si>
    <t>Мероприятие "Обеспечение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 (5840463020)</t>
  </si>
  <si>
    <t>Мероприятие "Обеспечение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лечении" (5840463030)</t>
  </si>
  <si>
    <t>Мероприятие "Выплата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образования" (5840463050)</t>
  </si>
  <si>
    <t>Мероприятие "Обеспечение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организациях" (5840463350)</t>
  </si>
  <si>
    <t>Мероприятие "Ежемесячное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организаций" (5840463480)</t>
  </si>
  <si>
    <t>Мероприятие "Предоставление мер социальной поддержки педагогическим работникам муниципальных образователных организаций, проживающим и работающим в сельских населенных пунктах, рабочих поселках(поселках городского типа)( за счет средств ГБ)" (5840469380)</t>
  </si>
  <si>
    <t>Ресурсное  обеспечение реализации муниципальной программы Развитие образования в Ленском районе</t>
  </si>
  <si>
    <t>Мероприятие "организация отдыха детей в каникулярное время (за счет средств ГБ)" (5840662010)</t>
  </si>
  <si>
    <t>Мероприятие "Руководство и управление в сфере установленных функций" (5840011600)</t>
  </si>
  <si>
    <t>4.1</t>
  </si>
  <si>
    <t>Структурный элемент "Реализация иных федеральных проектов"</t>
  </si>
  <si>
    <t>Мероприятие "Реализация мероприятий по модернизации школьных систем образования" (58201L7500)</t>
  </si>
  <si>
    <t>Структурный элемент "Региональный проект, входящий в национальные проекты"</t>
  </si>
  <si>
    <t>Мероприятие "Обеспечение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организациях" (581ЕВ51790)</t>
  </si>
  <si>
    <t>1.2</t>
  </si>
  <si>
    <t>1.3</t>
  </si>
  <si>
    <t>1.4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</si>
  <si>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</si>
  <si>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</si>
  <si>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</si>
  <si>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</si>
  <si>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</si>
  <si>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</si>
  <si>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</si>
  <si>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</si>
  <si>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</si>
  <si>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</si>
  <si>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</si>
  <si>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</si>
  <si>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Ведомственный проект Развитие системы поддержки талантливых детей</t>
  </si>
  <si>
    <t>1.1.1</t>
  </si>
  <si>
    <t>Ведомственный проект Организация и обеспечение отдыха детей и их оздоровление-ДОБ Алмаз</t>
  </si>
  <si>
    <t>1.2.1</t>
  </si>
  <si>
    <t>Ведомственный проект Развитие педагогического потенциала</t>
  </si>
  <si>
    <t>1.3.1</t>
  </si>
  <si>
    <t>Ведомственный проект Поощрение лучших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</si>
</sst>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4" fontId="1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7" borderId="0" xfId="0" applyFill="1"/>
    <xf numFmtId="0" fontId="0" fillId="0" borderId="0" xfId="0" applyFill="1"/>
    <xf numFmtId="0" fontId="4" fillId="0" borderId="0" xfId="0" applyFont="1" applyFill="1"/>
    <xf numFmtId="4" fontId="0" fillId="7" borderId="0" xfId="0" applyNumberFormat="1" applyFill="1"/>
    <xf numFmtId="4" fontId="0" fillId="0" borderId="0" xfId="0" applyNumberFormat="1" applyFill="1"/>
    <xf numFmtId="49" fontId="1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5"/>
  <sheetViews>
    <sheetView tabSelected="1" workbookViewId="0">
      <pane xSplit="2" ySplit="5" topLeftCell="G6" activePane="bottomRight" state="frozen"/>
      <selection pane="topRight" activeCell="D1" sqref="D1"/>
      <selection pane="bottomLeft" activeCell="A4" sqref="A4"/>
      <selection pane="bottomRight" activeCell="G6" sqref="G6:I185"/>
    </sheetView>
  </sheetViews>
  <sheetFormatPr defaultRowHeight="14.4" x14ac:dyDescent="0.3"/>
  <cols>
    <col min="1" max="1" width="6.109375" customWidth="1"/>
    <col min="2" max="2" width="58.109375" style="16" customWidth="1"/>
    <col min="3" max="3" width="33.33203125" customWidth="1"/>
    <col min="4" max="4" width="18.44140625" customWidth="1"/>
    <col min="5" max="5" width="18" customWidth="1"/>
    <col min="6" max="6" width="18.44140625" customWidth="1"/>
    <col min="7" max="7" width="17.109375" customWidth="1"/>
    <col min="8" max="8" width="18.88671875" customWidth="1"/>
    <col min="9" max="9" width="16.6640625" style="13" customWidth="1"/>
    <col min="10" max="10" width="18" customWidth="1"/>
    <col min="11" max="11" width="13" customWidth="1"/>
  </cols>
  <sheetData>
    <row r="1" spans="1:10" ht="30" customHeight="1" x14ac:dyDescent="0.3">
      <c r="G1" s="49" t="s">
        <v>23</v>
      </c>
      <c r="H1" s="49"/>
    </row>
    <row r="2" spans="1:10" x14ac:dyDescent="0.3">
      <c r="G2" s="49"/>
      <c r="H2" s="49"/>
    </row>
    <row r="3" spans="1:10" ht="15" customHeight="1" x14ac:dyDescent="0.3">
      <c r="B3" s="56" t="s">
        <v>46</v>
      </c>
      <c r="C3" s="57"/>
      <c r="D3" s="57"/>
      <c r="E3" s="57"/>
      <c r="F3" s="57"/>
    </row>
    <row r="4" spans="1:10" ht="28.5" customHeight="1" x14ac:dyDescent="0.3">
      <c r="A4" s="50" t="s">
        <v>7</v>
      </c>
      <c r="B4" s="42" t="s">
        <v>24</v>
      </c>
      <c r="C4" s="42" t="s">
        <v>8</v>
      </c>
      <c r="D4" s="54" t="s">
        <v>25</v>
      </c>
      <c r="E4" s="54"/>
      <c r="F4" s="54"/>
      <c r="G4" s="55"/>
      <c r="H4" s="55"/>
      <c r="I4" s="55"/>
    </row>
    <row r="5" spans="1:10" ht="65.25" customHeight="1" x14ac:dyDescent="0.3">
      <c r="A5" s="51"/>
      <c r="B5" s="42"/>
      <c r="C5" s="42"/>
      <c r="D5" s="1" t="s">
        <v>9</v>
      </c>
      <c r="E5" s="1" t="s">
        <v>10</v>
      </c>
      <c r="F5" s="1" t="s">
        <v>20</v>
      </c>
      <c r="G5" s="1" t="s">
        <v>21</v>
      </c>
      <c r="H5" s="1" t="s">
        <v>22</v>
      </c>
      <c r="I5" s="12" t="s">
        <v>26</v>
      </c>
    </row>
    <row r="6" spans="1:10" ht="15" customHeight="1" x14ac:dyDescent="0.3">
      <c r="A6" s="52"/>
      <c r="B6" s="53" t="s">
        <v>5</v>
      </c>
      <c r="C6" s="2" t="s">
        <v>11</v>
      </c>
      <c r="D6" s="3">
        <f>D7+D8+D9+D10+D11</f>
        <v>2322834329.7600002</v>
      </c>
      <c r="E6" s="3">
        <f>E7+E8+E9+E10+E11</f>
        <v>2324419188.7600002</v>
      </c>
      <c r="F6" s="3">
        <f>F7+F8+F9+F10+F11</f>
        <v>2417395956.3104</v>
      </c>
      <c r="G6" s="3">
        <f t="shared" ref="G6:H6" si="0">G7+G8+G9+G10+G11</f>
        <v>2417395956.3104</v>
      </c>
      <c r="H6" s="3">
        <f t="shared" si="0"/>
        <v>2417395956.3104</v>
      </c>
      <c r="I6" s="14">
        <f>I7+I8+I9+I10+I11</f>
        <v>11899441387.4512</v>
      </c>
    </row>
    <row r="7" spans="1:10" ht="41.25" customHeight="1" x14ac:dyDescent="0.3">
      <c r="A7" s="52"/>
      <c r="B7" s="53"/>
      <c r="C7" s="2" t="s">
        <v>12</v>
      </c>
      <c r="D7" s="3">
        <f>D37+D91</f>
        <v>66689613</v>
      </c>
      <c r="E7" s="3">
        <f t="shared" ref="E7:H7" si="1">E37+E91</f>
        <v>68274472</v>
      </c>
      <c r="F7" s="3">
        <f t="shared" si="1"/>
        <v>71005450.879999995</v>
      </c>
      <c r="G7" s="3">
        <f t="shared" si="1"/>
        <v>71005450.879999995</v>
      </c>
      <c r="H7" s="3">
        <f t="shared" si="1"/>
        <v>71005450.879999995</v>
      </c>
      <c r="I7" s="14">
        <f>I37+I91</f>
        <v>347980437.63999999</v>
      </c>
    </row>
    <row r="8" spans="1:10" ht="47.25" customHeight="1" x14ac:dyDescent="0.3">
      <c r="A8" s="52"/>
      <c r="B8" s="53"/>
      <c r="C8" s="2" t="s">
        <v>13</v>
      </c>
      <c r="D8" s="3">
        <f>D38+D92</f>
        <v>1191135930.1900001</v>
      </c>
      <c r="E8" s="3">
        <f t="shared" ref="E8:I8" si="2">E38+E92</f>
        <v>1191135930.1900001</v>
      </c>
      <c r="F8" s="3">
        <f t="shared" si="2"/>
        <v>1238781367.3975999</v>
      </c>
      <c r="G8" s="3">
        <f t="shared" si="2"/>
        <v>1238781367.3975999</v>
      </c>
      <c r="H8" s="3">
        <f t="shared" si="2"/>
        <v>1238781367.3975999</v>
      </c>
      <c r="I8" s="3">
        <f t="shared" si="2"/>
        <v>6098615962.5827999</v>
      </c>
      <c r="J8" s="23"/>
    </row>
    <row r="9" spans="1:10" ht="62.25" customHeight="1" x14ac:dyDescent="0.3">
      <c r="A9" s="52"/>
      <c r="B9" s="53"/>
      <c r="C9" s="2" t="s">
        <v>14</v>
      </c>
      <c r="D9" s="3">
        <f>D39+D93</f>
        <v>1065008786.5700001</v>
      </c>
      <c r="E9" s="3">
        <f t="shared" ref="E9:I9" si="3">E39+E93</f>
        <v>1065008786.5700001</v>
      </c>
      <c r="F9" s="3">
        <f t="shared" si="3"/>
        <v>1107609138.0328</v>
      </c>
      <c r="G9" s="3">
        <f t="shared" si="3"/>
        <v>1107609138.0328</v>
      </c>
      <c r="H9" s="3">
        <f t="shared" si="3"/>
        <v>1107609138.0328</v>
      </c>
      <c r="I9" s="3">
        <f t="shared" si="3"/>
        <v>5452844987.2284002</v>
      </c>
      <c r="J9" s="26"/>
    </row>
    <row r="10" spans="1:10" ht="45" customHeight="1" x14ac:dyDescent="0.3">
      <c r="A10" s="52"/>
      <c r="B10" s="53"/>
      <c r="C10" s="4" t="s">
        <v>15</v>
      </c>
      <c r="D10" s="5"/>
      <c r="E10" s="5"/>
      <c r="F10" s="5"/>
      <c r="G10" s="5"/>
      <c r="H10" s="5"/>
      <c r="I10" s="11">
        <f t="shared" ref="I10:I124" si="4">H10+G10+F10+E10+D10</f>
        <v>0</v>
      </c>
      <c r="J10" s="23"/>
    </row>
    <row r="11" spans="1:10" ht="57.75" customHeight="1" x14ac:dyDescent="0.3">
      <c r="A11" s="52"/>
      <c r="B11" s="53"/>
      <c r="C11" s="4" t="s">
        <v>16</v>
      </c>
      <c r="D11" s="5"/>
      <c r="E11" s="5"/>
      <c r="F11" s="5"/>
      <c r="G11" s="5"/>
      <c r="H11" s="5"/>
      <c r="I11" s="11">
        <f t="shared" si="4"/>
        <v>0</v>
      </c>
    </row>
    <row r="12" spans="1:10" hidden="1" x14ac:dyDescent="0.3">
      <c r="A12" s="27" t="s">
        <v>19</v>
      </c>
      <c r="B12" s="28" t="s">
        <v>52</v>
      </c>
      <c r="C12" s="6" t="s">
        <v>11</v>
      </c>
      <c r="D12" s="7">
        <f>D13+D14+D15+D16+D17</f>
        <v>0</v>
      </c>
      <c r="E12" s="7">
        <f>E13+E14+E15+E16+E17</f>
        <v>0</v>
      </c>
      <c r="F12" s="7">
        <f>F13+F14+F15+F16+F17</f>
        <v>0</v>
      </c>
      <c r="G12" s="7">
        <f>G13+G14+G15+G16+G17</f>
        <v>0</v>
      </c>
      <c r="H12" s="7">
        <f>H13+H14+H15+H16+H17</f>
        <v>0</v>
      </c>
      <c r="I12" s="15">
        <f t="shared" si="4"/>
        <v>0</v>
      </c>
    </row>
    <row r="13" spans="1:10" hidden="1" x14ac:dyDescent="0.3">
      <c r="A13" s="27"/>
      <c r="B13" s="29"/>
      <c r="C13" s="6" t="s">
        <v>6</v>
      </c>
      <c r="D13" s="7">
        <f>D19</f>
        <v>0</v>
      </c>
      <c r="E13" s="7">
        <f t="shared" ref="E13:H13" si="5">E19</f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15">
        <f t="shared" si="4"/>
        <v>0</v>
      </c>
    </row>
    <row r="14" spans="1:10" hidden="1" x14ac:dyDescent="0.3">
      <c r="A14" s="27"/>
      <c r="B14" s="29"/>
      <c r="C14" s="4" t="s">
        <v>4</v>
      </c>
      <c r="D14" s="5">
        <f t="shared" ref="D14:H14" si="6">D20+D26+D32+D38</f>
        <v>0</v>
      </c>
      <c r="E14" s="5">
        <f t="shared" si="6"/>
        <v>0</v>
      </c>
      <c r="F14" s="5">
        <f t="shared" si="6"/>
        <v>0</v>
      </c>
      <c r="G14" s="5">
        <f t="shared" si="6"/>
        <v>0</v>
      </c>
      <c r="H14" s="5">
        <f t="shared" si="6"/>
        <v>0</v>
      </c>
      <c r="I14" s="11">
        <f t="shared" si="4"/>
        <v>0</v>
      </c>
    </row>
    <row r="15" spans="1:10" hidden="1" x14ac:dyDescent="0.3">
      <c r="A15" s="27"/>
      <c r="B15" s="29"/>
      <c r="C15" s="6" t="s">
        <v>3</v>
      </c>
      <c r="D15" s="7">
        <f>D21</f>
        <v>0</v>
      </c>
      <c r="E15" s="7">
        <f t="shared" ref="E15:H15" si="7">E21</f>
        <v>0</v>
      </c>
      <c r="F15" s="7">
        <f t="shared" si="7"/>
        <v>0</v>
      </c>
      <c r="G15" s="7">
        <f t="shared" si="7"/>
        <v>0</v>
      </c>
      <c r="H15" s="7">
        <f t="shared" si="7"/>
        <v>0</v>
      </c>
      <c r="I15" s="15">
        <f t="shared" si="4"/>
        <v>0</v>
      </c>
    </row>
    <row r="16" spans="1:10" hidden="1" x14ac:dyDescent="0.3">
      <c r="A16" s="27"/>
      <c r="B16" s="29"/>
      <c r="C16" s="4" t="s">
        <v>17</v>
      </c>
      <c r="D16" s="5"/>
      <c r="E16" s="5"/>
      <c r="F16" s="5"/>
      <c r="G16" s="5"/>
      <c r="H16" s="5"/>
      <c r="I16" s="11">
        <f t="shared" si="4"/>
        <v>0</v>
      </c>
    </row>
    <row r="17" spans="1:11" hidden="1" x14ac:dyDescent="0.3">
      <c r="A17" s="27"/>
      <c r="B17" s="30"/>
      <c r="C17" s="4" t="s">
        <v>18</v>
      </c>
      <c r="D17" s="5"/>
      <c r="E17" s="5"/>
      <c r="F17" s="5"/>
      <c r="G17" s="5"/>
      <c r="H17" s="5"/>
      <c r="I17" s="11">
        <f t="shared" si="4"/>
        <v>0</v>
      </c>
    </row>
    <row r="18" spans="1:11" ht="15" hidden="1" customHeight="1" x14ac:dyDescent="0.3">
      <c r="A18" s="31" t="s">
        <v>0</v>
      </c>
      <c r="B18" s="32" t="s">
        <v>53</v>
      </c>
      <c r="C18" s="4" t="s">
        <v>11</v>
      </c>
      <c r="D18" s="5">
        <f>D19+D20+D21+D22+D23</f>
        <v>0</v>
      </c>
      <c r="E18" s="5">
        <f>E19+E20+E21+E22+E23</f>
        <v>0</v>
      </c>
      <c r="F18" s="5">
        <f>F19+F20+F21+F22+F23</f>
        <v>0</v>
      </c>
      <c r="G18" s="5">
        <f>G19+G20+G21+G22+G23</f>
        <v>0</v>
      </c>
      <c r="H18" s="5">
        <f>H19+H20+H21+H22+H23</f>
        <v>0</v>
      </c>
      <c r="I18" s="11">
        <f t="shared" si="4"/>
        <v>0</v>
      </c>
    </row>
    <row r="19" spans="1:11" hidden="1" x14ac:dyDescent="0.3">
      <c r="A19" s="31"/>
      <c r="B19" s="33"/>
      <c r="C19" s="8" t="s">
        <v>6</v>
      </c>
      <c r="D19" s="19"/>
      <c r="E19" s="19"/>
      <c r="F19" s="19"/>
      <c r="G19" s="19"/>
      <c r="H19" s="19"/>
      <c r="I19" s="20">
        <f t="shared" si="4"/>
        <v>0</v>
      </c>
      <c r="K19" s="18"/>
    </row>
    <row r="20" spans="1:11" hidden="1" x14ac:dyDescent="0.3">
      <c r="A20" s="31"/>
      <c r="B20" s="33"/>
      <c r="C20" s="8" t="s">
        <v>4</v>
      </c>
      <c r="D20" s="9"/>
      <c r="E20" s="9"/>
      <c r="F20" s="9"/>
      <c r="G20" s="9"/>
      <c r="H20" s="9"/>
      <c r="I20" s="11">
        <f t="shared" si="4"/>
        <v>0</v>
      </c>
    </row>
    <row r="21" spans="1:11" hidden="1" x14ac:dyDescent="0.3">
      <c r="A21" s="31"/>
      <c r="B21" s="33"/>
      <c r="C21" s="8" t="s">
        <v>3</v>
      </c>
      <c r="D21" s="19">
        <v>0</v>
      </c>
      <c r="E21" s="19">
        <v>0</v>
      </c>
      <c r="F21" s="19">
        <v>0</v>
      </c>
      <c r="G21" s="19">
        <f>F21</f>
        <v>0</v>
      </c>
      <c r="H21" s="19">
        <f>G21</f>
        <v>0</v>
      </c>
      <c r="I21" s="20">
        <f t="shared" si="4"/>
        <v>0</v>
      </c>
      <c r="K21" s="18"/>
    </row>
    <row r="22" spans="1:11" hidden="1" x14ac:dyDescent="0.3">
      <c r="A22" s="31"/>
      <c r="B22" s="33"/>
      <c r="C22" s="8" t="s">
        <v>17</v>
      </c>
      <c r="D22" s="9"/>
      <c r="E22" s="9"/>
      <c r="F22" s="9"/>
      <c r="G22" s="9"/>
      <c r="H22" s="9"/>
      <c r="I22" s="11">
        <f t="shared" si="4"/>
        <v>0</v>
      </c>
    </row>
    <row r="23" spans="1:11" hidden="1" x14ac:dyDescent="0.3">
      <c r="A23" s="31"/>
      <c r="B23" s="34"/>
      <c r="C23" s="8" t="s">
        <v>18</v>
      </c>
      <c r="D23" s="9"/>
      <c r="E23" s="9"/>
      <c r="F23" s="9"/>
      <c r="G23" s="9"/>
      <c r="H23" s="9"/>
      <c r="I23" s="11">
        <f t="shared" si="4"/>
        <v>0</v>
      </c>
    </row>
    <row r="24" spans="1:11" hidden="1" x14ac:dyDescent="0.3">
      <c r="A24" s="27" t="s">
        <v>1</v>
      </c>
      <c r="B24" s="28" t="s">
        <v>50</v>
      </c>
      <c r="C24" s="6" t="s">
        <v>11</v>
      </c>
      <c r="D24" s="7">
        <f>D25+D26+D27+D28+D29</f>
        <v>0</v>
      </c>
      <c r="E24" s="7">
        <f>E25+E26+E27+E28+E29</f>
        <v>0</v>
      </c>
      <c r="F24" s="7">
        <f>F25+F26+F27+F28+F29</f>
        <v>0</v>
      </c>
      <c r="G24" s="7">
        <f>G25+G26+G27+G28+G29</f>
        <v>0</v>
      </c>
      <c r="H24" s="7">
        <f>H25+H26+H27+H28+H29</f>
        <v>0</v>
      </c>
      <c r="I24" s="15">
        <f t="shared" ref="I24:I35" si="8">H24+G24+F24+E24+D24</f>
        <v>0</v>
      </c>
    </row>
    <row r="25" spans="1:11" hidden="1" x14ac:dyDescent="0.3">
      <c r="A25" s="27"/>
      <c r="B25" s="29"/>
      <c r="C25" s="6" t="s">
        <v>6</v>
      </c>
      <c r="D25" s="7">
        <f>D31</f>
        <v>0</v>
      </c>
      <c r="E25" s="7">
        <f t="shared" ref="E25:H25" si="9">E31</f>
        <v>0</v>
      </c>
      <c r="F25" s="7">
        <f t="shared" si="9"/>
        <v>0</v>
      </c>
      <c r="G25" s="7">
        <f t="shared" si="9"/>
        <v>0</v>
      </c>
      <c r="H25" s="7">
        <f t="shared" si="9"/>
        <v>0</v>
      </c>
      <c r="I25" s="15">
        <f t="shared" si="8"/>
        <v>0</v>
      </c>
    </row>
    <row r="26" spans="1:11" hidden="1" x14ac:dyDescent="0.3">
      <c r="A26" s="27"/>
      <c r="B26" s="29"/>
      <c r="C26" s="4" t="s">
        <v>4</v>
      </c>
      <c r="D26" s="5">
        <f t="shared" ref="D26:H26" si="10">D32+D38+D50+D62</f>
        <v>0</v>
      </c>
      <c r="E26" s="5">
        <f t="shared" si="10"/>
        <v>0</v>
      </c>
      <c r="F26" s="5">
        <f t="shared" si="10"/>
        <v>0</v>
      </c>
      <c r="G26" s="5">
        <f t="shared" si="10"/>
        <v>0</v>
      </c>
      <c r="H26" s="5">
        <f t="shared" si="10"/>
        <v>0</v>
      </c>
      <c r="I26" s="11">
        <f t="shared" si="8"/>
        <v>0</v>
      </c>
    </row>
    <row r="27" spans="1:11" hidden="1" x14ac:dyDescent="0.3">
      <c r="A27" s="27"/>
      <c r="B27" s="29"/>
      <c r="C27" s="6" t="s">
        <v>3</v>
      </c>
      <c r="D27" s="7">
        <f>D33</f>
        <v>0</v>
      </c>
      <c r="E27" s="7">
        <f t="shared" ref="E27:H27" si="11">E33</f>
        <v>0</v>
      </c>
      <c r="F27" s="7">
        <f t="shared" si="11"/>
        <v>0</v>
      </c>
      <c r="G27" s="7">
        <f t="shared" si="11"/>
        <v>0</v>
      </c>
      <c r="H27" s="7">
        <f t="shared" si="11"/>
        <v>0</v>
      </c>
      <c r="I27" s="15">
        <f t="shared" si="8"/>
        <v>0</v>
      </c>
    </row>
    <row r="28" spans="1:11" hidden="1" x14ac:dyDescent="0.3">
      <c r="A28" s="27"/>
      <c r="B28" s="29"/>
      <c r="C28" s="4" t="s">
        <v>17</v>
      </c>
      <c r="D28" s="5"/>
      <c r="E28" s="5"/>
      <c r="F28" s="5"/>
      <c r="G28" s="5"/>
      <c r="H28" s="5"/>
      <c r="I28" s="11">
        <f t="shared" si="8"/>
        <v>0</v>
      </c>
    </row>
    <row r="29" spans="1:11" hidden="1" x14ac:dyDescent="0.3">
      <c r="A29" s="27"/>
      <c r="B29" s="30"/>
      <c r="C29" s="4" t="s">
        <v>18</v>
      </c>
      <c r="D29" s="5"/>
      <c r="E29" s="5"/>
      <c r="F29" s="5"/>
      <c r="G29" s="5"/>
      <c r="H29" s="5"/>
      <c r="I29" s="11">
        <f t="shared" si="8"/>
        <v>0</v>
      </c>
    </row>
    <row r="30" spans="1:11" ht="15" hidden="1" customHeight="1" x14ac:dyDescent="0.3">
      <c r="A30" s="31" t="s">
        <v>2</v>
      </c>
      <c r="B30" s="32" t="s">
        <v>51</v>
      </c>
      <c r="C30" s="4" t="s">
        <v>11</v>
      </c>
      <c r="D30" s="5">
        <f>D31+D32+D33+D34+D35</f>
        <v>0</v>
      </c>
      <c r="E30" s="5">
        <f>E31+E32+E33+E34+E35</f>
        <v>0</v>
      </c>
      <c r="F30" s="5">
        <f>F31+F32+F33+F34+F35</f>
        <v>0</v>
      </c>
      <c r="G30" s="5">
        <f>G31+G32+G33+G34+G35</f>
        <v>0</v>
      </c>
      <c r="H30" s="5">
        <f>H31+H32+H33+H34+H35</f>
        <v>0</v>
      </c>
      <c r="I30" s="11">
        <f t="shared" si="8"/>
        <v>0</v>
      </c>
    </row>
    <row r="31" spans="1:11" hidden="1" x14ac:dyDescent="0.3">
      <c r="A31" s="31"/>
      <c r="B31" s="33"/>
      <c r="C31" s="8" t="s">
        <v>6</v>
      </c>
      <c r="D31" s="19"/>
      <c r="E31" s="19"/>
      <c r="F31" s="19"/>
      <c r="G31" s="19"/>
      <c r="H31" s="19"/>
      <c r="I31" s="20">
        <f t="shared" si="8"/>
        <v>0</v>
      </c>
      <c r="K31" s="18"/>
    </row>
    <row r="32" spans="1:11" hidden="1" x14ac:dyDescent="0.3">
      <c r="A32" s="31"/>
      <c r="B32" s="33"/>
      <c r="C32" s="8" t="s">
        <v>4</v>
      </c>
      <c r="D32" s="9"/>
      <c r="E32" s="9"/>
      <c r="F32" s="9"/>
      <c r="G32" s="9"/>
      <c r="H32" s="9"/>
      <c r="I32" s="11">
        <f t="shared" si="8"/>
        <v>0</v>
      </c>
    </row>
    <row r="33" spans="1:11" hidden="1" x14ac:dyDescent="0.3">
      <c r="A33" s="31"/>
      <c r="B33" s="33"/>
      <c r="C33" s="8" t="s">
        <v>3</v>
      </c>
      <c r="D33" s="19">
        <v>0</v>
      </c>
      <c r="E33" s="19">
        <v>0</v>
      </c>
      <c r="F33" s="19">
        <v>0</v>
      </c>
      <c r="G33" s="19">
        <f>F33</f>
        <v>0</v>
      </c>
      <c r="H33" s="19">
        <f>G33</f>
        <v>0</v>
      </c>
      <c r="I33" s="20">
        <f t="shared" si="8"/>
        <v>0</v>
      </c>
      <c r="K33" s="18"/>
    </row>
    <row r="34" spans="1:11" hidden="1" x14ac:dyDescent="0.3">
      <c r="A34" s="31"/>
      <c r="B34" s="33"/>
      <c r="C34" s="8" t="s">
        <v>17</v>
      </c>
      <c r="D34" s="9"/>
      <c r="E34" s="9"/>
      <c r="F34" s="9"/>
      <c r="G34" s="9"/>
      <c r="H34" s="9"/>
      <c r="I34" s="11">
        <f t="shared" si="8"/>
        <v>0</v>
      </c>
    </row>
    <row r="35" spans="1:11" hidden="1" x14ac:dyDescent="0.3">
      <c r="A35" s="31"/>
      <c r="B35" s="34"/>
      <c r="C35" s="8" t="s">
        <v>18</v>
      </c>
      <c r="D35" s="9"/>
      <c r="E35" s="9"/>
      <c r="F35" s="9"/>
      <c r="G35" s="9"/>
      <c r="H35" s="9"/>
      <c r="I35" s="11">
        <f t="shared" si="8"/>
        <v>0</v>
      </c>
    </row>
    <row r="36" spans="1:11" x14ac:dyDescent="0.3">
      <c r="A36" s="27" t="s">
        <v>19</v>
      </c>
      <c r="B36" s="28" t="s">
        <v>27</v>
      </c>
      <c r="C36" s="6" t="s">
        <v>11</v>
      </c>
      <c r="D36" s="7">
        <f t="shared" ref="D36:I36" si="12">D37+D38+D39+D40+D41</f>
        <v>60364793.32</v>
      </c>
      <c r="E36" s="7">
        <f t="shared" si="12"/>
        <v>60364793.32</v>
      </c>
      <c r="F36" s="7">
        <f t="shared" si="12"/>
        <v>62779385.052799992</v>
      </c>
      <c r="G36" s="7">
        <f t="shared" si="12"/>
        <v>62779385.052799992</v>
      </c>
      <c r="H36" s="7">
        <f t="shared" si="12"/>
        <v>62779385.052799992</v>
      </c>
      <c r="I36" s="15">
        <f t="shared" si="12"/>
        <v>309067741.78839999</v>
      </c>
      <c r="J36" s="23"/>
    </row>
    <row r="37" spans="1:11" x14ac:dyDescent="0.3">
      <c r="A37" s="27"/>
      <c r="B37" s="29"/>
      <c r="C37" s="4" t="s">
        <v>6</v>
      </c>
      <c r="D37" s="5">
        <f>D43+D55+D67+D79</f>
        <v>0</v>
      </c>
      <c r="E37" s="5">
        <f t="shared" ref="E37:H37" si="13">E43+E55+E67+E79</f>
        <v>0</v>
      </c>
      <c r="F37" s="5">
        <f t="shared" si="13"/>
        <v>0</v>
      </c>
      <c r="G37" s="5">
        <f t="shared" si="13"/>
        <v>0</v>
      </c>
      <c r="H37" s="5">
        <f t="shared" si="13"/>
        <v>0</v>
      </c>
      <c r="I37" s="11">
        <f t="shared" si="4"/>
        <v>0</v>
      </c>
    </row>
    <row r="38" spans="1:11" x14ac:dyDescent="0.3">
      <c r="A38" s="27"/>
      <c r="B38" s="29"/>
      <c r="C38" s="4" t="s">
        <v>4</v>
      </c>
      <c r="D38" s="5">
        <f>D44+D56+D68+D80</f>
        <v>0</v>
      </c>
      <c r="E38" s="5">
        <f t="shared" ref="E38:H38" si="14">E44+E56+E68+E80</f>
        <v>0</v>
      </c>
      <c r="F38" s="5">
        <f t="shared" si="14"/>
        <v>0</v>
      </c>
      <c r="G38" s="5">
        <f t="shared" si="14"/>
        <v>0</v>
      </c>
      <c r="H38" s="5">
        <f t="shared" si="14"/>
        <v>0</v>
      </c>
      <c r="I38" s="11">
        <f t="shared" si="4"/>
        <v>0</v>
      </c>
    </row>
    <row r="39" spans="1:11" x14ac:dyDescent="0.3">
      <c r="A39" s="27"/>
      <c r="B39" s="29"/>
      <c r="C39" s="6" t="s">
        <v>3</v>
      </c>
      <c r="D39" s="7">
        <f>D45+D57+D69+D81</f>
        <v>60364793.32</v>
      </c>
      <c r="E39" s="7">
        <f t="shared" ref="E39:H39" si="15">E45+E57+E69+E81</f>
        <v>60364793.32</v>
      </c>
      <c r="F39" s="7">
        <f t="shared" si="15"/>
        <v>62779385.052799992</v>
      </c>
      <c r="G39" s="7">
        <f t="shared" si="15"/>
        <v>62779385.052799992</v>
      </c>
      <c r="H39" s="7">
        <f t="shared" si="15"/>
        <v>62779385.052799992</v>
      </c>
      <c r="I39" s="7">
        <f t="shared" ref="I39" si="16">I45+I57+I69+I81</f>
        <v>309067741.78839999</v>
      </c>
    </row>
    <row r="40" spans="1:11" x14ac:dyDescent="0.3">
      <c r="A40" s="27"/>
      <c r="B40" s="29"/>
      <c r="C40" s="4" t="s">
        <v>17</v>
      </c>
      <c r="D40" s="5"/>
      <c r="E40" s="5"/>
      <c r="F40" s="5"/>
      <c r="G40" s="5"/>
      <c r="H40" s="5"/>
      <c r="I40" s="11">
        <f t="shared" si="4"/>
        <v>0</v>
      </c>
    </row>
    <row r="41" spans="1:11" x14ac:dyDescent="0.3">
      <c r="A41" s="27"/>
      <c r="B41" s="30"/>
      <c r="C41" s="4" t="s">
        <v>18</v>
      </c>
      <c r="D41" s="5"/>
      <c r="E41" s="5"/>
      <c r="F41" s="5"/>
      <c r="G41" s="5"/>
      <c r="H41" s="5"/>
      <c r="I41" s="11">
        <f t="shared" si="4"/>
        <v>0</v>
      </c>
    </row>
    <row r="42" spans="1:11" x14ac:dyDescent="0.3">
      <c r="A42" s="43" t="s">
        <v>0</v>
      </c>
      <c r="B42" s="28" t="s">
        <v>69</v>
      </c>
      <c r="C42" s="6" t="s">
        <v>11</v>
      </c>
      <c r="D42" s="7">
        <f t="shared" ref="D42:I42" si="17">D43+D44+D45+D46+D47</f>
        <v>2383375.44</v>
      </c>
      <c r="E42" s="7">
        <f t="shared" si="17"/>
        <v>2383375.44</v>
      </c>
      <c r="F42" s="7">
        <f t="shared" si="17"/>
        <v>2478710.4575999998</v>
      </c>
      <c r="G42" s="7">
        <f t="shared" si="17"/>
        <v>2478710.4575999998</v>
      </c>
      <c r="H42" s="7">
        <f t="shared" si="17"/>
        <v>2478710.4575999998</v>
      </c>
      <c r="I42" s="15">
        <f t="shared" si="17"/>
        <v>12202882.262799999</v>
      </c>
      <c r="J42" s="23"/>
    </row>
    <row r="43" spans="1:11" x14ac:dyDescent="0.3">
      <c r="A43" s="44"/>
      <c r="B43" s="29"/>
      <c r="C43" s="8" t="s">
        <v>6</v>
      </c>
      <c r="D43" s="9"/>
      <c r="E43" s="9"/>
      <c r="F43" s="9"/>
      <c r="G43" s="9"/>
      <c r="H43" s="9"/>
      <c r="I43" s="11">
        <f t="shared" ref="I43:I44" si="18">H43+G43+F43+E43+D43</f>
        <v>0</v>
      </c>
    </row>
    <row r="44" spans="1:11" x14ac:dyDescent="0.3">
      <c r="A44" s="44"/>
      <c r="B44" s="29"/>
      <c r="C44" s="8" t="s">
        <v>4</v>
      </c>
      <c r="D44" s="9"/>
      <c r="E44" s="9"/>
      <c r="F44" s="9"/>
      <c r="G44" s="9"/>
      <c r="H44" s="9"/>
      <c r="I44" s="11">
        <f t="shared" si="18"/>
        <v>0</v>
      </c>
    </row>
    <row r="45" spans="1:11" x14ac:dyDescent="0.3">
      <c r="A45" s="44"/>
      <c r="B45" s="29"/>
      <c r="C45" s="21" t="s">
        <v>3</v>
      </c>
      <c r="D45" s="7">
        <f>D51</f>
        <v>2383375.44</v>
      </c>
      <c r="E45" s="7">
        <f t="shared" ref="E45:I45" si="19">E51</f>
        <v>2383375.44</v>
      </c>
      <c r="F45" s="7">
        <f t="shared" si="19"/>
        <v>2478710.4575999998</v>
      </c>
      <c r="G45" s="7">
        <f t="shared" si="19"/>
        <v>2478710.4575999998</v>
      </c>
      <c r="H45" s="7">
        <f t="shared" si="19"/>
        <v>2478710.4575999998</v>
      </c>
      <c r="I45" s="7">
        <f t="shared" si="19"/>
        <v>12202882.262799999</v>
      </c>
    </row>
    <row r="46" spans="1:11" x14ac:dyDescent="0.3">
      <c r="A46" s="44"/>
      <c r="B46" s="29"/>
      <c r="C46" s="8" t="s">
        <v>17</v>
      </c>
      <c r="D46" s="9"/>
      <c r="E46" s="9"/>
      <c r="F46" s="9"/>
      <c r="G46" s="9"/>
      <c r="H46" s="9"/>
      <c r="I46" s="11">
        <f t="shared" ref="I46:I47" si="20">H46+G46+F46+E46+D46</f>
        <v>0</v>
      </c>
    </row>
    <row r="47" spans="1:11" x14ac:dyDescent="0.3">
      <c r="A47" s="45"/>
      <c r="B47" s="30"/>
      <c r="C47" s="8" t="s">
        <v>18</v>
      </c>
      <c r="D47" s="9"/>
      <c r="E47" s="9"/>
      <c r="F47" s="9"/>
      <c r="G47" s="9"/>
      <c r="H47" s="9"/>
      <c r="I47" s="11">
        <f t="shared" si="20"/>
        <v>0</v>
      </c>
    </row>
    <row r="48" spans="1:11" ht="15" customHeight="1" x14ac:dyDescent="0.3">
      <c r="A48" s="31" t="s">
        <v>70</v>
      </c>
      <c r="B48" s="35" t="s">
        <v>28</v>
      </c>
      <c r="C48" s="4" t="s">
        <v>11</v>
      </c>
      <c r="D48" s="5">
        <f t="shared" ref="D48:I48" si="21">D49+D50+D51+D52+D53</f>
        <v>2383375.44</v>
      </c>
      <c r="E48" s="5">
        <f t="shared" si="21"/>
        <v>2383375.44</v>
      </c>
      <c r="F48" s="5">
        <f t="shared" si="21"/>
        <v>2478710.4575999998</v>
      </c>
      <c r="G48" s="5">
        <f t="shared" si="21"/>
        <v>2478710.4575999998</v>
      </c>
      <c r="H48" s="5">
        <f t="shared" si="21"/>
        <v>2478710.4575999998</v>
      </c>
      <c r="I48" s="11">
        <f t="shared" si="21"/>
        <v>12202882.262799999</v>
      </c>
      <c r="J48" s="24"/>
    </row>
    <row r="49" spans="1:10" x14ac:dyDescent="0.3">
      <c r="A49" s="31"/>
      <c r="B49" s="36"/>
      <c r="C49" s="8" t="s">
        <v>6</v>
      </c>
      <c r="D49" s="9"/>
      <c r="E49" s="9"/>
      <c r="F49" s="9"/>
      <c r="G49" s="9"/>
      <c r="H49" s="9"/>
      <c r="I49" s="11">
        <f t="shared" si="4"/>
        <v>0</v>
      </c>
    </row>
    <row r="50" spans="1:10" x14ac:dyDescent="0.3">
      <c r="A50" s="31"/>
      <c r="B50" s="36"/>
      <c r="C50" s="8" t="s">
        <v>4</v>
      </c>
      <c r="D50" s="9"/>
      <c r="E50" s="9"/>
      <c r="F50" s="9"/>
      <c r="G50" s="9"/>
      <c r="H50" s="9"/>
      <c r="I50" s="11">
        <f t="shared" si="4"/>
        <v>0</v>
      </c>
    </row>
    <row r="51" spans="1:10" x14ac:dyDescent="0.3">
      <c r="A51" s="31"/>
      <c r="B51" s="36"/>
      <c r="C51" s="8" t="s">
        <v>3</v>
      </c>
      <c r="D51" s="10">
        <v>2383375.44</v>
      </c>
      <c r="E51" s="10">
        <v>2383375.44</v>
      </c>
      <c r="F51" s="10">
        <f>E51*1.04</f>
        <v>2478710.4575999998</v>
      </c>
      <c r="G51" s="10">
        <f>F51</f>
        <v>2478710.4575999998</v>
      </c>
      <c r="H51" s="10">
        <f>G51</f>
        <v>2478710.4575999998</v>
      </c>
      <c r="I51" s="12">
        <f>H51+G51+F51+E51+D51+0.01</f>
        <v>12202882.262799999</v>
      </c>
      <c r="J51" s="22"/>
    </row>
    <row r="52" spans="1:10" x14ac:dyDescent="0.3">
      <c r="A52" s="31"/>
      <c r="B52" s="36"/>
      <c r="C52" s="8" t="s">
        <v>17</v>
      </c>
      <c r="D52" s="9"/>
      <c r="E52" s="9"/>
      <c r="F52" s="9"/>
      <c r="G52" s="9"/>
      <c r="H52" s="9"/>
      <c r="I52" s="11">
        <f t="shared" si="4"/>
        <v>0</v>
      </c>
    </row>
    <row r="53" spans="1:10" x14ac:dyDescent="0.3">
      <c r="A53" s="31"/>
      <c r="B53" s="37"/>
      <c r="C53" s="8" t="s">
        <v>18</v>
      </c>
      <c r="D53" s="9"/>
      <c r="E53" s="9"/>
      <c r="F53" s="9"/>
      <c r="G53" s="9"/>
      <c r="H53" s="9"/>
      <c r="I53" s="11">
        <f t="shared" si="4"/>
        <v>0</v>
      </c>
    </row>
    <row r="54" spans="1:10" x14ac:dyDescent="0.3">
      <c r="A54" s="46" t="s">
        <v>54</v>
      </c>
      <c r="B54" s="28" t="s">
        <v>71</v>
      </c>
      <c r="C54" s="6" t="s">
        <v>11</v>
      </c>
      <c r="D54" s="7">
        <f t="shared" ref="D54:I54" si="22">D55+D56+D57+D58+D59</f>
        <v>43584293.32</v>
      </c>
      <c r="E54" s="7">
        <f t="shared" si="22"/>
        <v>43584293.32</v>
      </c>
      <c r="F54" s="7">
        <f t="shared" si="22"/>
        <v>45327665.0528</v>
      </c>
      <c r="G54" s="7">
        <f t="shared" si="22"/>
        <v>45327665.0528</v>
      </c>
      <c r="H54" s="7">
        <f t="shared" si="22"/>
        <v>45327665.0528</v>
      </c>
      <c r="I54" s="15">
        <f t="shared" si="22"/>
        <v>223151581.78839999</v>
      </c>
      <c r="J54" s="23"/>
    </row>
    <row r="55" spans="1:10" x14ac:dyDescent="0.3">
      <c r="A55" s="47"/>
      <c r="B55" s="29"/>
      <c r="C55" s="8" t="s">
        <v>6</v>
      </c>
      <c r="D55" s="9"/>
      <c r="E55" s="9"/>
      <c r="F55" s="9"/>
      <c r="G55" s="9"/>
      <c r="H55" s="9"/>
      <c r="I55" s="11">
        <f>H55+G55+F55+E55+D55</f>
        <v>0</v>
      </c>
    </row>
    <row r="56" spans="1:10" x14ac:dyDescent="0.3">
      <c r="A56" s="47"/>
      <c r="B56" s="29"/>
      <c r="C56" s="8" t="s">
        <v>4</v>
      </c>
      <c r="D56" s="9"/>
      <c r="E56" s="9"/>
      <c r="F56" s="9"/>
      <c r="G56" s="9"/>
      <c r="H56" s="9"/>
      <c r="I56" s="11">
        <f t="shared" ref="I56" si="23">H56+G56+F56+E56+D56</f>
        <v>0</v>
      </c>
    </row>
    <row r="57" spans="1:10" x14ac:dyDescent="0.3">
      <c r="A57" s="47"/>
      <c r="B57" s="29"/>
      <c r="C57" s="21" t="s">
        <v>3</v>
      </c>
      <c r="D57" s="7">
        <f>D63</f>
        <v>43584293.32</v>
      </c>
      <c r="E57" s="7">
        <f t="shared" ref="E57:I57" si="24">E63</f>
        <v>43584293.32</v>
      </c>
      <c r="F57" s="7">
        <f t="shared" si="24"/>
        <v>45327665.0528</v>
      </c>
      <c r="G57" s="7">
        <f t="shared" si="24"/>
        <v>45327665.0528</v>
      </c>
      <c r="H57" s="7">
        <f t="shared" si="24"/>
        <v>45327665.0528</v>
      </c>
      <c r="I57" s="7">
        <f t="shared" si="24"/>
        <v>223151581.78839999</v>
      </c>
    </row>
    <row r="58" spans="1:10" x14ac:dyDescent="0.3">
      <c r="A58" s="47"/>
      <c r="B58" s="29"/>
      <c r="C58" s="8" t="s">
        <v>17</v>
      </c>
      <c r="D58" s="9"/>
      <c r="E58" s="9"/>
      <c r="F58" s="9"/>
      <c r="G58" s="9"/>
      <c r="H58" s="9"/>
      <c r="I58" s="11">
        <f t="shared" ref="I58:I59" si="25">H58+G58+F58+E58+D58</f>
        <v>0</v>
      </c>
    </row>
    <row r="59" spans="1:10" x14ac:dyDescent="0.3">
      <c r="A59" s="48"/>
      <c r="B59" s="30"/>
      <c r="C59" s="8" t="s">
        <v>18</v>
      </c>
      <c r="D59" s="9"/>
      <c r="E59" s="9"/>
      <c r="F59" s="9"/>
      <c r="G59" s="9"/>
      <c r="H59" s="9"/>
      <c r="I59" s="11">
        <f t="shared" si="25"/>
        <v>0</v>
      </c>
    </row>
    <row r="60" spans="1:10" ht="15" customHeight="1" x14ac:dyDescent="0.3">
      <c r="A60" s="31" t="s">
        <v>72</v>
      </c>
      <c r="B60" s="35" t="s">
        <v>29</v>
      </c>
      <c r="C60" s="4" t="s">
        <v>11</v>
      </c>
      <c r="D60" s="5">
        <f t="shared" ref="D60:I60" si="26">D61+D62+D63+D64+D65</f>
        <v>43584293.32</v>
      </c>
      <c r="E60" s="5">
        <f t="shared" si="26"/>
        <v>43584293.32</v>
      </c>
      <c r="F60" s="5">
        <f t="shared" si="26"/>
        <v>45327665.0528</v>
      </c>
      <c r="G60" s="5">
        <f t="shared" si="26"/>
        <v>45327665.0528</v>
      </c>
      <c r="H60" s="5">
        <f t="shared" si="26"/>
        <v>45327665.0528</v>
      </c>
      <c r="I60" s="11">
        <f t="shared" si="26"/>
        <v>223151581.78839999</v>
      </c>
      <c r="J60" s="23"/>
    </row>
    <row r="61" spans="1:10" x14ac:dyDescent="0.3">
      <c r="A61" s="31"/>
      <c r="B61" s="36"/>
      <c r="C61" s="8" t="s">
        <v>6</v>
      </c>
      <c r="D61" s="9"/>
      <c r="E61" s="9"/>
      <c r="F61" s="9"/>
      <c r="G61" s="9"/>
      <c r="H61" s="9"/>
      <c r="I61" s="11">
        <f>H61+G61+F61+E61+D61</f>
        <v>0</v>
      </c>
    </row>
    <row r="62" spans="1:10" x14ac:dyDescent="0.3">
      <c r="A62" s="31"/>
      <c r="B62" s="36"/>
      <c r="C62" s="8" t="s">
        <v>4</v>
      </c>
      <c r="D62" s="9"/>
      <c r="E62" s="9"/>
      <c r="F62" s="9"/>
      <c r="G62" s="9"/>
      <c r="H62" s="9"/>
      <c r="I62" s="11">
        <f t="shared" si="4"/>
        <v>0</v>
      </c>
    </row>
    <row r="63" spans="1:10" x14ac:dyDescent="0.3">
      <c r="A63" s="31"/>
      <c r="B63" s="36"/>
      <c r="C63" s="8" t="s">
        <v>3</v>
      </c>
      <c r="D63" s="10">
        <f>31644287.31+11940006.01</f>
        <v>43584293.32</v>
      </c>
      <c r="E63" s="10">
        <f>31644287.31+11940006.01</f>
        <v>43584293.32</v>
      </c>
      <c r="F63" s="10">
        <f>E63*1.04</f>
        <v>45327665.0528</v>
      </c>
      <c r="G63" s="10">
        <f>F63</f>
        <v>45327665.0528</v>
      </c>
      <c r="H63" s="10">
        <f>G63</f>
        <v>45327665.0528</v>
      </c>
      <c r="I63" s="12">
        <f>H63+G63+F63+E63+D63-0.01</f>
        <v>223151581.78839999</v>
      </c>
      <c r="J63" s="22"/>
    </row>
    <row r="64" spans="1:10" x14ac:dyDescent="0.3">
      <c r="A64" s="31"/>
      <c r="B64" s="36"/>
      <c r="C64" s="8" t="s">
        <v>17</v>
      </c>
      <c r="D64" s="9"/>
      <c r="E64" s="9"/>
      <c r="F64" s="9"/>
      <c r="G64" s="9"/>
      <c r="H64" s="9"/>
      <c r="I64" s="11">
        <f t="shared" si="4"/>
        <v>0</v>
      </c>
    </row>
    <row r="65" spans="1:10" x14ac:dyDescent="0.3">
      <c r="A65" s="31"/>
      <c r="B65" s="37"/>
      <c r="C65" s="8" t="s">
        <v>18</v>
      </c>
      <c r="D65" s="9"/>
      <c r="E65" s="9"/>
      <c r="F65" s="9"/>
      <c r="G65" s="9"/>
      <c r="H65" s="9"/>
      <c r="I65" s="11">
        <f t="shared" si="4"/>
        <v>0</v>
      </c>
    </row>
    <row r="66" spans="1:10" x14ac:dyDescent="0.3">
      <c r="A66" s="46" t="s">
        <v>55</v>
      </c>
      <c r="B66" s="28" t="s">
        <v>73</v>
      </c>
      <c r="C66" s="6" t="s">
        <v>11</v>
      </c>
      <c r="D66" s="7">
        <f t="shared" ref="D66:I66" si="27">D67+D68+D69+D70+D71</f>
        <v>13132756.75</v>
      </c>
      <c r="E66" s="7">
        <f t="shared" si="27"/>
        <v>13132756.75</v>
      </c>
      <c r="F66" s="7">
        <f t="shared" si="27"/>
        <v>13658067.02</v>
      </c>
      <c r="G66" s="7">
        <f t="shared" si="27"/>
        <v>13658067.02</v>
      </c>
      <c r="H66" s="7">
        <f t="shared" si="27"/>
        <v>13658067.02</v>
      </c>
      <c r="I66" s="15">
        <f t="shared" si="27"/>
        <v>67239714.560000002</v>
      </c>
    </row>
    <row r="67" spans="1:10" x14ac:dyDescent="0.3">
      <c r="A67" s="47"/>
      <c r="B67" s="29"/>
      <c r="C67" s="8" t="s">
        <v>6</v>
      </c>
      <c r="D67" s="9"/>
      <c r="E67" s="9"/>
      <c r="F67" s="9"/>
      <c r="G67" s="9"/>
      <c r="H67" s="9"/>
      <c r="I67" s="11">
        <f t="shared" ref="I67:I71" si="28">H67+G67+F67+E67+D67</f>
        <v>0</v>
      </c>
    </row>
    <row r="68" spans="1:10" x14ac:dyDescent="0.3">
      <c r="A68" s="47"/>
      <c r="B68" s="29"/>
      <c r="C68" s="8" t="s">
        <v>4</v>
      </c>
      <c r="D68" s="9"/>
      <c r="E68" s="9"/>
      <c r="F68" s="9"/>
      <c r="G68" s="9"/>
      <c r="H68" s="9"/>
      <c r="I68" s="11">
        <f t="shared" si="28"/>
        <v>0</v>
      </c>
    </row>
    <row r="69" spans="1:10" x14ac:dyDescent="0.3">
      <c r="A69" s="47"/>
      <c r="B69" s="29"/>
      <c r="C69" s="21" t="s">
        <v>3</v>
      </c>
      <c r="D69" s="7">
        <f>D75</f>
        <v>13132756.75</v>
      </c>
      <c r="E69" s="7">
        <f t="shared" ref="E69:I69" si="29">E75</f>
        <v>13132756.75</v>
      </c>
      <c r="F69" s="7">
        <f t="shared" si="29"/>
        <v>13658067.02</v>
      </c>
      <c r="G69" s="7">
        <f t="shared" si="29"/>
        <v>13658067.02</v>
      </c>
      <c r="H69" s="7">
        <f t="shared" si="29"/>
        <v>13658067.02</v>
      </c>
      <c r="I69" s="7">
        <f t="shared" si="29"/>
        <v>67239714.560000002</v>
      </c>
    </row>
    <row r="70" spans="1:10" x14ac:dyDescent="0.3">
      <c r="A70" s="47"/>
      <c r="B70" s="29"/>
      <c r="C70" s="8" t="s">
        <v>17</v>
      </c>
      <c r="D70" s="9"/>
      <c r="E70" s="9"/>
      <c r="F70" s="9"/>
      <c r="G70" s="9"/>
      <c r="H70" s="9"/>
      <c r="I70" s="11">
        <f t="shared" si="28"/>
        <v>0</v>
      </c>
    </row>
    <row r="71" spans="1:10" x14ac:dyDescent="0.3">
      <c r="A71" s="48"/>
      <c r="B71" s="30"/>
      <c r="C71" s="8" t="s">
        <v>18</v>
      </c>
      <c r="D71" s="9"/>
      <c r="E71" s="9"/>
      <c r="F71" s="9"/>
      <c r="G71" s="9"/>
      <c r="H71" s="9"/>
      <c r="I71" s="11">
        <f t="shared" si="28"/>
        <v>0</v>
      </c>
    </row>
    <row r="72" spans="1:10" ht="15" customHeight="1" x14ac:dyDescent="0.3">
      <c r="A72" s="31" t="s">
        <v>74</v>
      </c>
      <c r="B72" s="35" t="s">
        <v>30</v>
      </c>
      <c r="C72" s="4" t="s">
        <v>11</v>
      </c>
      <c r="D72" s="5">
        <f t="shared" ref="D72:I72" si="30">D73+D74+D75+D76+D77</f>
        <v>13132756.75</v>
      </c>
      <c r="E72" s="5">
        <f t="shared" si="30"/>
        <v>13132756.75</v>
      </c>
      <c r="F72" s="5">
        <f t="shared" si="30"/>
        <v>13658067.02</v>
      </c>
      <c r="G72" s="5">
        <f t="shared" si="30"/>
        <v>13658067.02</v>
      </c>
      <c r="H72" s="5">
        <f t="shared" si="30"/>
        <v>13658067.02</v>
      </c>
      <c r="I72" s="11">
        <f t="shared" si="30"/>
        <v>67239714.560000002</v>
      </c>
    </row>
    <row r="73" spans="1:10" x14ac:dyDescent="0.3">
      <c r="A73" s="31"/>
      <c r="B73" s="36"/>
      <c r="C73" s="8" t="s">
        <v>6</v>
      </c>
      <c r="D73" s="9"/>
      <c r="E73" s="9"/>
      <c r="F73" s="9"/>
      <c r="G73" s="9"/>
      <c r="H73" s="9"/>
      <c r="I73" s="11">
        <f t="shared" si="4"/>
        <v>0</v>
      </c>
    </row>
    <row r="74" spans="1:10" x14ac:dyDescent="0.3">
      <c r="A74" s="31"/>
      <c r="B74" s="36"/>
      <c r="C74" s="8" t="s">
        <v>4</v>
      </c>
      <c r="D74" s="9"/>
      <c r="E74" s="9"/>
      <c r="F74" s="9"/>
      <c r="G74" s="9"/>
      <c r="H74" s="9"/>
      <c r="I74" s="11">
        <f t="shared" si="4"/>
        <v>0</v>
      </c>
    </row>
    <row r="75" spans="1:10" x14ac:dyDescent="0.3">
      <c r="A75" s="31"/>
      <c r="B75" s="36"/>
      <c r="C75" s="8" t="s">
        <v>3</v>
      </c>
      <c r="D75" s="10">
        <v>13132756.75</v>
      </c>
      <c r="E75" s="10">
        <v>13132756.75</v>
      </c>
      <c r="F75" s="10">
        <f>E75*1.04</f>
        <v>13658067.02</v>
      </c>
      <c r="G75" s="10">
        <f>F75</f>
        <v>13658067.02</v>
      </c>
      <c r="H75" s="10">
        <f>G75</f>
        <v>13658067.02</v>
      </c>
      <c r="I75" s="12">
        <f t="shared" si="4"/>
        <v>67239714.560000002</v>
      </c>
    </row>
    <row r="76" spans="1:10" x14ac:dyDescent="0.3">
      <c r="A76" s="31"/>
      <c r="B76" s="36"/>
      <c r="C76" s="8" t="s">
        <v>17</v>
      </c>
      <c r="D76" s="9"/>
      <c r="E76" s="9"/>
      <c r="F76" s="9"/>
      <c r="G76" s="9"/>
      <c r="H76" s="9"/>
      <c r="I76" s="11">
        <f t="shared" si="4"/>
        <v>0</v>
      </c>
    </row>
    <row r="77" spans="1:10" x14ac:dyDescent="0.3">
      <c r="A77" s="31"/>
      <c r="B77" s="37"/>
      <c r="C77" s="8" t="s">
        <v>18</v>
      </c>
      <c r="D77" s="9"/>
      <c r="E77" s="9"/>
      <c r="F77" s="9"/>
      <c r="G77" s="9"/>
      <c r="H77" s="9"/>
      <c r="I77" s="11">
        <f t="shared" si="4"/>
        <v>0</v>
      </c>
    </row>
    <row r="78" spans="1:10" x14ac:dyDescent="0.3">
      <c r="A78" s="46" t="s">
        <v>56</v>
      </c>
      <c r="B78" s="28" t="s">
        <v>75</v>
      </c>
      <c r="C78" s="6" t="s">
        <v>11</v>
      </c>
      <c r="D78" s="7">
        <f t="shared" ref="D78:I78" si="31">D79+D80+D81+D82+D83</f>
        <v>1264367.81</v>
      </c>
      <c r="E78" s="7">
        <f t="shared" si="31"/>
        <v>1264367.81</v>
      </c>
      <c r="F78" s="7">
        <f t="shared" si="31"/>
        <v>1314942.5224000001</v>
      </c>
      <c r="G78" s="7">
        <f t="shared" si="31"/>
        <v>1314942.5224000001</v>
      </c>
      <c r="H78" s="7">
        <f t="shared" si="31"/>
        <v>1314942.5224000001</v>
      </c>
      <c r="I78" s="15">
        <f t="shared" si="31"/>
        <v>6473563.1772000007</v>
      </c>
      <c r="J78" s="23"/>
    </row>
    <row r="79" spans="1:10" x14ac:dyDescent="0.3">
      <c r="A79" s="47"/>
      <c r="B79" s="29"/>
      <c r="C79" s="8" t="s">
        <v>6</v>
      </c>
      <c r="D79" s="9"/>
      <c r="E79" s="9"/>
      <c r="F79" s="9"/>
      <c r="G79" s="9"/>
      <c r="H79" s="9"/>
      <c r="I79" s="11">
        <f t="shared" ref="I79:I80" si="32">H79+G79+F79+E79+D79</f>
        <v>0</v>
      </c>
    </row>
    <row r="80" spans="1:10" x14ac:dyDescent="0.3">
      <c r="A80" s="47"/>
      <c r="B80" s="29"/>
      <c r="C80" s="8" t="s">
        <v>4</v>
      </c>
      <c r="D80" s="9"/>
      <c r="E80" s="9"/>
      <c r="F80" s="9"/>
      <c r="G80" s="9"/>
      <c r="H80" s="9"/>
      <c r="I80" s="11">
        <f t="shared" si="32"/>
        <v>0</v>
      </c>
    </row>
    <row r="81" spans="1:10" x14ac:dyDescent="0.3">
      <c r="A81" s="47"/>
      <c r="B81" s="29"/>
      <c r="C81" s="21" t="s">
        <v>3</v>
      </c>
      <c r="D81" s="7">
        <f>D87</f>
        <v>1264367.81</v>
      </c>
      <c r="E81" s="7">
        <f t="shared" ref="E81:I81" si="33">E87</f>
        <v>1264367.81</v>
      </c>
      <c r="F81" s="7">
        <f t="shared" si="33"/>
        <v>1314942.5224000001</v>
      </c>
      <c r="G81" s="7">
        <f t="shared" si="33"/>
        <v>1314942.5224000001</v>
      </c>
      <c r="H81" s="7">
        <f t="shared" si="33"/>
        <v>1314942.5224000001</v>
      </c>
      <c r="I81" s="7">
        <f t="shared" si="33"/>
        <v>6473563.1772000007</v>
      </c>
      <c r="J81" s="23"/>
    </row>
    <row r="82" spans="1:10" x14ac:dyDescent="0.3">
      <c r="A82" s="47"/>
      <c r="B82" s="29"/>
      <c r="C82" s="8" t="s">
        <v>17</v>
      </c>
      <c r="D82" s="9"/>
      <c r="E82" s="9"/>
      <c r="F82" s="9"/>
      <c r="G82" s="9"/>
      <c r="H82" s="9"/>
      <c r="I82" s="11">
        <f t="shared" ref="I82:I83" si="34">H82+G82+F82+E82+D82</f>
        <v>0</v>
      </c>
    </row>
    <row r="83" spans="1:10" x14ac:dyDescent="0.3">
      <c r="A83" s="48"/>
      <c r="B83" s="30"/>
      <c r="C83" s="8" t="s">
        <v>18</v>
      </c>
      <c r="D83" s="9"/>
      <c r="E83" s="9"/>
      <c r="F83" s="9"/>
      <c r="G83" s="9"/>
      <c r="H83" s="9"/>
      <c r="I83" s="11">
        <f t="shared" si="34"/>
        <v>0</v>
      </c>
    </row>
    <row r="84" spans="1:10" ht="15" customHeight="1" x14ac:dyDescent="0.3">
      <c r="A84" s="31" t="s">
        <v>56</v>
      </c>
      <c r="B84" s="35" t="s">
        <v>31</v>
      </c>
      <c r="C84" s="4" t="s">
        <v>11</v>
      </c>
      <c r="D84" s="5">
        <f t="shared" ref="D84:I84" si="35">D85+D86+D87+D88+D89</f>
        <v>1264367.81</v>
      </c>
      <c r="E84" s="5">
        <f t="shared" si="35"/>
        <v>1264367.81</v>
      </c>
      <c r="F84" s="5">
        <f t="shared" si="35"/>
        <v>1314942.5224000001</v>
      </c>
      <c r="G84" s="5">
        <f t="shared" si="35"/>
        <v>1314942.5224000001</v>
      </c>
      <c r="H84" s="5">
        <f t="shared" si="35"/>
        <v>1314942.5224000001</v>
      </c>
      <c r="I84" s="11">
        <f t="shared" si="35"/>
        <v>6473563.1772000007</v>
      </c>
      <c r="J84" s="23"/>
    </row>
    <row r="85" spans="1:10" x14ac:dyDescent="0.3">
      <c r="A85" s="31"/>
      <c r="B85" s="36"/>
      <c r="C85" s="8" t="s">
        <v>6</v>
      </c>
      <c r="D85" s="9"/>
      <c r="E85" s="9"/>
      <c r="F85" s="9"/>
      <c r="G85" s="9"/>
      <c r="H85" s="9"/>
      <c r="I85" s="11">
        <f t="shared" si="4"/>
        <v>0</v>
      </c>
    </row>
    <row r="86" spans="1:10" x14ac:dyDescent="0.3">
      <c r="A86" s="31"/>
      <c r="B86" s="36"/>
      <c r="C86" s="8" t="s">
        <v>4</v>
      </c>
      <c r="D86" s="9"/>
      <c r="E86" s="9"/>
      <c r="F86" s="9"/>
      <c r="G86" s="9"/>
      <c r="H86" s="9"/>
      <c r="I86" s="11">
        <f t="shared" si="4"/>
        <v>0</v>
      </c>
    </row>
    <row r="87" spans="1:10" x14ac:dyDescent="0.3">
      <c r="A87" s="31"/>
      <c r="B87" s="36"/>
      <c r="C87" s="8" t="s">
        <v>3</v>
      </c>
      <c r="D87" s="10">
        <v>1264367.81</v>
      </c>
      <c r="E87" s="10">
        <v>1264367.81</v>
      </c>
      <c r="F87" s="10">
        <f>E87*1.04</f>
        <v>1314942.5224000001</v>
      </c>
      <c r="G87" s="10">
        <f>F87</f>
        <v>1314942.5224000001</v>
      </c>
      <c r="H87" s="10">
        <f>G87</f>
        <v>1314942.5224000001</v>
      </c>
      <c r="I87" s="12">
        <f>H87+G87+F87+E87+D87-0.01</f>
        <v>6473563.1772000007</v>
      </c>
      <c r="J87" s="22"/>
    </row>
    <row r="88" spans="1:10" x14ac:dyDescent="0.3">
      <c r="A88" s="31"/>
      <c r="B88" s="36"/>
      <c r="C88" s="8" t="s">
        <v>17</v>
      </c>
      <c r="D88" s="9"/>
      <c r="E88" s="9"/>
      <c r="F88" s="9"/>
      <c r="G88" s="9"/>
      <c r="H88" s="9"/>
      <c r="I88" s="11">
        <f t="shared" si="4"/>
        <v>0</v>
      </c>
    </row>
    <row r="89" spans="1:10" x14ac:dyDescent="0.3">
      <c r="A89" s="31"/>
      <c r="B89" s="37"/>
      <c r="C89" s="8" t="s">
        <v>18</v>
      </c>
      <c r="D89" s="9"/>
      <c r="E89" s="9"/>
      <c r="F89" s="9"/>
      <c r="G89" s="9"/>
      <c r="H89" s="9"/>
      <c r="I89" s="11">
        <f t="shared" si="4"/>
        <v>0</v>
      </c>
    </row>
    <row r="90" spans="1:10" ht="15" customHeight="1" x14ac:dyDescent="0.3">
      <c r="A90" s="27" t="s">
        <v>1</v>
      </c>
      <c r="B90" s="28" t="s">
        <v>32</v>
      </c>
      <c r="C90" s="6" t="s">
        <v>11</v>
      </c>
      <c r="D90" s="7">
        <f t="shared" ref="D90:I90" si="36">D91+D92+D93+D94+D95</f>
        <v>2262469536.4400001</v>
      </c>
      <c r="E90" s="7">
        <f t="shared" si="36"/>
        <v>2264054395.4400001</v>
      </c>
      <c r="F90" s="7">
        <f t="shared" si="36"/>
        <v>2354616571.2575998</v>
      </c>
      <c r="G90" s="7">
        <f t="shared" si="36"/>
        <v>2354616571.2575998</v>
      </c>
      <c r="H90" s="7">
        <f t="shared" si="36"/>
        <v>2354616571.2575998</v>
      </c>
      <c r="I90" s="15">
        <f t="shared" si="36"/>
        <v>11590373645.6628</v>
      </c>
      <c r="J90" s="23"/>
    </row>
    <row r="91" spans="1:10" x14ac:dyDescent="0.3">
      <c r="A91" s="27"/>
      <c r="B91" s="29"/>
      <c r="C91" s="6" t="s">
        <v>6</v>
      </c>
      <c r="D91" s="7">
        <f>D97+D103+D109+D115+D121+D127+D133+D139+D145+D151+D157+D163+D169+D175+D181</f>
        <v>66689613</v>
      </c>
      <c r="E91" s="7">
        <f t="shared" ref="E91:H91" si="37">E97+E103+E109+E115+E121+E127+E133+E139+E145+E151+E157+E163+E169+E175+E181</f>
        <v>68274472</v>
      </c>
      <c r="F91" s="7">
        <f t="shared" si="37"/>
        <v>71005450.879999995</v>
      </c>
      <c r="G91" s="7">
        <f t="shared" si="37"/>
        <v>71005450.879999995</v>
      </c>
      <c r="H91" s="7">
        <f t="shared" si="37"/>
        <v>71005450.879999995</v>
      </c>
      <c r="I91" s="15">
        <f t="shared" si="4"/>
        <v>347980437.63999999</v>
      </c>
    </row>
    <row r="92" spans="1:10" x14ac:dyDescent="0.3">
      <c r="A92" s="27"/>
      <c r="B92" s="29"/>
      <c r="C92" s="6" t="s">
        <v>4</v>
      </c>
      <c r="D92" s="7">
        <f>D98+D104+D110+D116+D122+D128+D134+D140+D146+D152+D158+D164+D170+D176+D182</f>
        <v>1191135930.1900001</v>
      </c>
      <c r="E92" s="7">
        <f t="shared" ref="E92:H92" si="38">E98+E104+E110+E116+E122+E128+E134+E140+E146+E152+E158+E164+E170+E176+E182</f>
        <v>1191135930.1900001</v>
      </c>
      <c r="F92" s="7">
        <f t="shared" si="38"/>
        <v>1238781367.3975999</v>
      </c>
      <c r="G92" s="7">
        <f t="shared" si="38"/>
        <v>1238781367.3975999</v>
      </c>
      <c r="H92" s="7">
        <f t="shared" si="38"/>
        <v>1238781367.3975999</v>
      </c>
      <c r="I92" s="15">
        <f>H92+G92+F92+E92+D92+0.01</f>
        <v>6098615962.5827999</v>
      </c>
      <c r="J92" s="25"/>
    </row>
    <row r="93" spans="1:10" x14ac:dyDescent="0.3">
      <c r="A93" s="27"/>
      <c r="B93" s="29"/>
      <c r="C93" s="6" t="s">
        <v>3</v>
      </c>
      <c r="D93" s="7">
        <f>D99+D105+D111+D117+D123+D129+D135+D141+D147+D153+D159+D165+D171+D177+D183</f>
        <v>1004643993.25</v>
      </c>
      <c r="E93" s="7">
        <f t="shared" ref="E93:H93" si="39">E99+E105+E111+E117+E123+E129+E135+E141+E147+E153+E159+E165+E171+E177+E183</f>
        <v>1004643993.25</v>
      </c>
      <c r="F93" s="7">
        <f t="shared" si="39"/>
        <v>1044829752.98</v>
      </c>
      <c r="G93" s="7">
        <f t="shared" si="39"/>
        <v>1044829752.98</v>
      </c>
      <c r="H93" s="7">
        <f t="shared" si="39"/>
        <v>1044829752.98</v>
      </c>
      <c r="I93" s="15">
        <f t="shared" si="4"/>
        <v>5143777245.4400005</v>
      </c>
    </row>
    <row r="94" spans="1:10" x14ac:dyDescent="0.3">
      <c r="A94" s="27"/>
      <c r="B94" s="29"/>
      <c r="C94" s="4" t="s">
        <v>17</v>
      </c>
      <c r="D94" s="5"/>
      <c r="E94" s="5"/>
      <c r="F94" s="5"/>
      <c r="G94" s="5"/>
      <c r="H94" s="5"/>
      <c r="I94" s="11">
        <f t="shared" si="4"/>
        <v>0</v>
      </c>
    </row>
    <row r="95" spans="1:10" x14ac:dyDescent="0.3">
      <c r="A95" s="27"/>
      <c r="B95" s="30"/>
      <c r="C95" s="4" t="s">
        <v>18</v>
      </c>
      <c r="D95" s="5"/>
      <c r="E95" s="5"/>
      <c r="F95" s="5"/>
      <c r="G95" s="5"/>
      <c r="H95" s="5"/>
      <c r="I95" s="11">
        <f t="shared" si="4"/>
        <v>0</v>
      </c>
    </row>
    <row r="96" spans="1:10" ht="15" hidden="1" customHeight="1" x14ac:dyDescent="0.3">
      <c r="A96" s="31" t="s">
        <v>49</v>
      </c>
      <c r="B96" s="32" t="s">
        <v>48</v>
      </c>
      <c r="C96" s="4" t="s">
        <v>11</v>
      </c>
      <c r="D96" s="5">
        <f>D97+D98+D99+D100+D101</f>
        <v>0</v>
      </c>
      <c r="E96" s="5">
        <f>E97+E98+E99+E100+E101</f>
        <v>0</v>
      </c>
      <c r="F96" s="5">
        <f>F97+F98+F99+F100+F101</f>
        <v>0</v>
      </c>
      <c r="G96" s="5">
        <f>G97+G98+G99+G100+G101</f>
        <v>0</v>
      </c>
      <c r="H96" s="5">
        <f>H97+H98+H99+H100+H101</f>
        <v>0</v>
      </c>
      <c r="I96" s="11">
        <f t="shared" ref="I96:I101" si="40">H96+G96+F96+E96+D96</f>
        <v>0</v>
      </c>
    </row>
    <row r="97" spans="1:10" hidden="1" x14ac:dyDescent="0.3">
      <c r="A97" s="31"/>
      <c r="B97" s="33"/>
      <c r="C97" s="8" t="s">
        <v>6</v>
      </c>
      <c r="D97" s="9"/>
      <c r="E97" s="9"/>
      <c r="F97" s="9"/>
      <c r="G97" s="9"/>
      <c r="H97" s="9"/>
      <c r="I97" s="11">
        <f t="shared" si="40"/>
        <v>0</v>
      </c>
    </row>
    <row r="98" spans="1:10" hidden="1" x14ac:dyDescent="0.3">
      <c r="A98" s="31"/>
      <c r="B98" s="33"/>
      <c r="C98" s="8" t="s">
        <v>4</v>
      </c>
      <c r="D98" s="9"/>
      <c r="E98" s="9"/>
      <c r="F98" s="9"/>
      <c r="G98" s="9"/>
      <c r="H98" s="9"/>
      <c r="I98" s="11">
        <f t="shared" si="40"/>
        <v>0</v>
      </c>
    </row>
    <row r="99" spans="1:10" hidden="1" x14ac:dyDescent="0.3">
      <c r="A99" s="31"/>
      <c r="B99" s="33"/>
      <c r="C99" s="8" t="s">
        <v>3</v>
      </c>
      <c r="D99" s="19"/>
      <c r="E99" s="19"/>
      <c r="F99" s="19">
        <f>E99*1.04</f>
        <v>0</v>
      </c>
      <c r="G99" s="19">
        <f>F99</f>
        <v>0</v>
      </c>
      <c r="H99" s="19">
        <f>G99</f>
        <v>0</v>
      </c>
      <c r="I99" s="20">
        <f t="shared" si="40"/>
        <v>0</v>
      </c>
    </row>
    <row r="100" spans="1:10" hidden="1" x14ac:dyDescent="0.3">
      <c r="A100" s="31"/>
      <c r="B100" s="33"/>
      <c r="C100" s="8" t="s">
        <v>17</v>
      </c>
      <c r="D100" s="9"/>
      <c r="E100" s="9"/>
      <c r="F100" s="9"/>
      <c r="G100" s="9"/>
      <c r="H100" s="9"/>
      <c r="I100" s="11">
        <f t="shared" si="40"/>
        <v>0</v>
      </c>
    </row>
    <row r="101" spans="1:10" hidden="1" x14ac:dyDescent="0.3">
      <c r="A101" s="31"/>
      <c r="B101" s="34"/>
      <c r="C101" s="8" t="s">
        <v>18</v>
      </c>
      <c r="D101" s="9"/>
      <c r="E101" s="9"/>
      <c r="F101" s="9"/>
      <c r="G101" s="9"/>
      <c r="H101" s="9"/>
      <c r="I101" s="11">
        <f t="shared" si="40"/>
        <v>0</v>
      </c>
    </row>
    <row r="102" spans="1:10" ht="15" customHeight="1" x14ac:dyDescent="0.3">
      <c r="A102" s="31" t="s">
        <v>2</v>
      </c>
      <c r="B102" s="35" t="s">
        <v>33</v>
      </c>
      <c r="C102" s="4" t="s">
        <v>11</v>
      </c>
      <c r="D102" s="5">
        <f t="shared" ref="D102:I102" si="41">D103+D104+D105+D106+D107</f>
        <v>63868146.68</v>
      </c>
      <c r="E102" s="5">
        <f t="shared" si="41"/>
        <v>63868146.68</v>
      </c>
      <c r="F102" s="5">
        <f t="shared" si="41"/>
        <v>66422872.547200002</v>
      </c>
      <c r="G102" s="5">
        <f t="shared" si="41"/>
        <v>66422872.547200002</v>
      </c>
      <c r="H102" s="5">
        <f t="shared" si="41"/>
        <v>66422872.547200002</v>
      </c>
      <c r="I102" s="11">
        <f t="shared" si="41"/>
        <v>327004911.01160002</v>
      </c>
      <c r="J102" s="23"/>
    </row>
    <row r="103" spans="1:10" x14ac:dyDescent="0.3">
      <c r="A103" s="31"/>
      <c r="B103" s="36"/>
      <c r="C103" s="8" t="s">
        <v>6</v>
      </c>
      <c r="D103" s="9"/>
      <c r="E103" s="9"/>
      <c r="F103" s="9"/>
      <c r="G103" s="9"/>
      <c r="H103" s="9"/>
      <c r="I103" s="11">
        <f t="shared" si="4"/>
        <v>0</v>
      </c>
    </row>
    <row r="104" spans="1:10" x14ac:dyDescent="0.3">
      <c r="A104" s="31"/>
      <c r="B104" s="36"/>
      <c r="C104" s="8" t="s">
        <v>4</v>
      </c>
      <c r="D104" s="9"/>
      <c r="E104" s="9"/>
      <c r="F104" s="9"/>
      <c r="G104" s="9"/>
      <c r="H104" s="9"/>
      <c r="I104" s="11">
        <f t="shared" si="4"/>
        <v>0</v>
      </c>
    </row>
    <row r="105" spans="1:10" x14ac:dyDescent="0.3">
      <c r="A105" s="31"/>
      <c r="B105" s="36"/>
      <c r="C105" s="8" t="s">
        <v>3</v>
      </c>
      <c r="D105" s="10">
        <v>63868146.68</v>
      </c>
      <c r="E105" s="10">
        <v>63868146.68</v>
      </c>
      <c r="F105" s="10">
        <f>E105*1.04</f>
        <v>66422872.547200002</v>
      </c>
      <c r="G105" s="10">
        <f>F105</f>
        <v>66422872.547200002</v>
      </c>
      <c r="H105" s="10">
        <f>G105</f>
        <v>66422872.547200002</v>
      </c>
      <c r="I105" s="12">
        <f>H105+G105+F105+E105+D105+0.01</f>
        <v>327004911.01160002</v>
      </c>
      <c r="J105" s="22"/>
    </row>
    <row r="106" spans="1:10" x14ac:dyDescent="0.3">
      <c r="A106" s="31"/>
      <c r="B106" s="36"/>
      <c r="C106" s="8" t="s">
        <v>17</v>
      </c>
      <c r="D106" s="9"/>
      <c r="E106" s="9"/>
      <c r="F106" s="9"/>
      <c r="G106" s="9"/>
      <c r="H106" s="9"/>
      <c r="I106" s="11">
        <f t="shared" si="4"/>
        <v>0</v>
      </c>
    </row>
    <row r="107" spans="1:10" x14ac:dyDescent="0.3">
      <c r="A107" s="31"/>
      <c r="B107" s="37"/>
      <c r="C107" s="8" t="s">
        <v>18</v>
      </c>
      <c r="D107" s="9"/>
      <c r="E107" s="9"/>
      <c r="F107" s="9"/>
      <c r="G107" s="9"/>
      <c r="H107" s="9"/>
      <c r="I107" s="11">
        <f t="shared" si="4"/>
        <v>0</v>
      </c>
    </row>
    <row r="108" spans="1:10" ht="15" customHeight="1" x14ac:dyDescent="0.3">
      <c r="A108" s="31" t="s">
        <v>57</v>
      </c>
      <c r="B108" s="35" t="s">
        <v>34</v>
      </c>
      <c r="C108" s="4" t="s">
        <v>11</v>
      </c>
      <c r="D108" s="5">
        <f t="shared" ref="D108:I108" si="42">D109+D110+D111+D112+D113</f>
        <v>378147788.55000001</v>
      </c>
      <c r="E108" s="5">
        <f t="shared" si="42"/>
        <v>378147788.55000001</v>
      </c>
      <c r="F108" s="5">
        <f t="shared" si="42"/>
        <v>393273700.09200001</v>
      </c>
      <c r="G108" s="5">
        <f t="shared" si="42"/>
        <v>393273700.09200001</v>
      </c>
      <c r="H108" s="5">
        <f t="shared" si="42"/>
        <v>393273700.09200001</v>
      </c>
      <c r="I108" s="11">
        <f t="shared" si="42"/>
        <v>1936116677.3659999</v>
      </c>
      <c r="J108" s="23"/>
    </row>
    <row r="109" spans="1:10" x14ac:dyDescent="0.3">
      <c r="A109" s="31"/>
      <c r="B109" s="36"/>
      <c r="C109" s="8" t="s">
        <v>6</v>
      </c>
      <c r="D109" s="9"/>
      <c r="E109" s="9"/>
      <c r="F109" s="9"/>
      <c r="G109" s="9"/>
      <c r="H109" s="9"/>
      <c r="I109" s="11">
        <f t="shared" si="4"/>
        <v>0</v>
      </c>
    </row>
    <row r="110" spans="1:10" x14ac:dyDescent="0.3">
      <c r="A110" s="31"/>
      <c r="B110" s="36"/>
      <c r="C110" s="8" t="s">
        <v>4</v>
      </c>
      <c r="D110" s="19"/>
      <c r="E110" s="19"/>
      <c r="F110" s="19"/>
      <c r="G110" s="19"/>
      <c r="H110" s="19"/>
      <c r="I110" s="20">
        <f t="shared" si="4"/>
        <v>0</v>
      </c>
    </row>
    <row r="111" spans="1:10" x14ac:dyDescent="0.3">
      <c r="A111" s="31"/>
      <c r="B111" s="36"/>
      <c r="C111" s="8" t="s">
        <v>3</v>
      </c>
      <c r="D111" s="10">
        <v>378147788.55000001</v>
      </c>
      <c r="E111" s="10">
        <v>378147788.55000001</v>
      </c>
      <c r="F111" s="10">
        <f>E111*1.04</f>
        <v>393273700.09200001</v>
      </c>
      <c r="G111" s="10">
        <f>F111</f>
        <v>393273700.09200001</v>
      </c>
      <c r="H111" s="10">
        <f>G111</f>
        <v>393273700.09200001</v>
      </c>
      <c r="I111" s="12">
        <f>H111+G111+F111+E111+D111-0.01</f>
        <v>1936116677.3659999</v>
      </c>
      <c r="J111" s="22"/>
    </row>
    <row r="112" spans="1:10" x14ac:dyDescent="0.3">
      <c r="A112" s="31"/>
      <c r="B112" s="36"/>
      <c r="C112" s="8" t="s">
        <v>17</v>
      </c>
      <c r="D112" s="9"/>
      <c r="E112" s="9"/>
      <c r="F112" s="9"/>
      <c r="G112" s="9"/>
      <c r="H112" s="9"/>
      <c r="I112" s="11">
        <f t="shared" si="4"/>
        <v>0</v>
      </c>
    </row>
    <row r="113" spans="1:10" x14ac:dyDescent="0.3">
      <c r="A113" s="31"/>
      <c r="B113" s="37"/>
      <c r="C113" s="8" t="s">
        <v>18</v>
      </c>
      <c r="D113" s="9"/>
      <c r="E113" s="9"/>
      <c r="F113" s="9"/>
      <c r="G113" s="9"/>
      <c r="H113" s="9"/>
      <c r="I113" s="11">
        <f t="shared" si="4"/>
        <v>0</v>
      </c>
    </row>
    <row r="114" spans="1:10" ht="15" customHeight="1" x14ac:dyDescent="0.3">
      <c r="A114" s="31" t="s">
        <v>58</v>
      </c>
      <c r="B114" s="35" t="s">
        <v>35</v>
      </c>
      <c r="C114" s="4" t="s">
        <v>11</v>
      </c>
      <c r="D114" s="5">
        <f t="shared" ref="D114:I114" si="43">D115+D116+D117+D118+D119</f>
        <v>449098763.81</v>
      </c>
      <c r="E114" s="5">
        <f t="shared" si="43"/>
        <v>449098763.81</v>
      </c>
      <c r="F114" s="5">
        <f t="shared" si="43"/>
        <v>467062714.3624</v>
      </c>
      <c r="G114" s="5">
        <f t="shared" si="43"/>
        <v>467062714.3624</v>
      </c>
      <c r="H114" s="5">
        <f t="shared" si="43"/>
        <v>467062714.3624</v>
      </c>
      <c r="I114" s="11">
        <f t="shared" si="43"/>
        <v>2299385670.6971998</v>
      </c>
      <c r="J114" s="23"/>
    </row>
    <row r="115" spans="1:10" x14ac:dyDescent="0.3">
      <c r="A115" s="31"/>
      <c r="B115" s="36"/>
      <c r="C115" s="8" t="s">
        <v>6</v>
      </c>
      <c r="D115" s="9"/>
      <c r="E115" s="9"/>
      <c r="F115" s="9"/>
      <c r="G115" s="9"/>
      <c r="H115" s="9"/>
      <c r="I115" s="11">
        <f t="shared" si="4"/>
        <v>0</v>
      </c>
    </row>
    <row r="116" spans="1:10" x14ac:dyDescent="0.3">
      <c r="A116" s="31"/>
      <c r="B116" s="36"/>
      <c r="C116" s="8" t="s">
        <v>4</v>
      </c>
      <c r="D116" s="19"/>
      <c r="E116" s="19"/>
      <c r="F116" s="19"/>
      <c r="G116" s="19"/>
      <c r="H116" s="19"/>
      <c r="I116" s="20">
        <f t="shared" si="4"/>
        <v>0</v>
      </c>
    </row>
    <row r="117" spans="1:10" x14ac:dyDescent="0.3">
      <c r="A117" s="31"/>
      <c r="B117" s="36"/>
      <c r="C117" s="8" t="s">
        <v>3</v>
      </c>
      <c r="D117" s="10">
        <v>449098763.81</v>
      </c>
      <c r="E117" s="10">
        <v>449098763.81</v>
      </c>
      <c r="F117" s="10">
        <f>E117*1.04</f>
        <v>467062714.3624</v>
      </c>
      <c r="G117" s="10">
        <f>F117</f>
        <v>467062714.3624</v>
      </c>
      <c r="H117" s="10">
        <f>G117</f>
        <v>467062714.3624</v>
      </c>
      <c r="I117" s="12">
        <f>H117+G117+F117+E117+D117-0.01</f>
        <v>2299385670.6971998</v>
      </c>
      <c r="J117" s="22"/>
    </row>
    <row r="118" spans="1:10" x14ac:dyDescent="0.3">
      <c r="A118" s="31"/>
      <c r="B118" s="36"/>
      <c r="C118" s="8" t="s">
        <v>17</v>
      </c>
      <c r="D118" s="9"/>
      <c r="E118" s="9"/>
      <c r="F118" s="9"/>
      <c r="G118" s="9"/>
      <c r="H118" s="9"/>
      <c r="I118" s="11">
        <f t="shared" si="4"/>
        <v>0</v>
      </c>
    </row>
    <row r="119" spans="1:10" x14ac:dyDescent="0.3">
      <c r="A119" s="31"/>
      <c r="B119" s="37"/>
      <c r="C119" s="8" t="s">
        <v>18</v>
      </c>
      <c r="D119" s="9"/>
      <c r="E119" s="9"/>
      <c r="F119" s="9"/>
      <c r="G119" s="9"/>
      <c r="H119" s="9"/>
      <c r="I119" s="11">
        <f t="shared" si="4"/>
        <v>0</v>
      </c>
    </row>
    <row r="120" spans="1:10" ht="15" customHeight="1" x14ac:dyDescent="0.3">
      <c r="A120" s="31" t="s">
        <v>59</v>
      </c>
      <c r="B120" s="35" t="s">
        <v>36</v>
      </c>
      <c r="C120" s="4" t="s">
        <v>11</v>
      </c>
      <c r="D120" s="5">
        <f t="shared" ref="D120:I120" si="44">D121+D122+D123+D124+D125</f>
        <v>94820494.209999993</v>
      </c>
      <c r="E120" s="5">
        <f t="shared" si="44"/>
        <v>94820494.209999993</v>
      </c>
      <c r="F120" s="5">
        <f t="shared" si="44"/>
        <v>98613313.978399992</v>
      </c>
      <c r="G120" s="5">
        <f t="shared" si="44"/>
        <v>98613313.978399992</v>
      </c>
      <c r="H120" s="5">
        <f t="shared" si="44"/>
        <v>98613313.978399992</v>
      </c>
      <c r="I120" s="11">
        <f t="shared" si="44"/>
        <v>485480930.35519993</v>
      </c>
    </row>
    <row r="121" spans="1:10" x14ac:dyDescent="0.3">
      <c r="A121" s="31"/>
      <c r="B121" s="36"/>
      <c r="C121" s="8" t="s">
        <v>6</v>
      </c>
      <c r="D121" s="9"/>
      <c r="E121" s="9"/>
      <c r="F121" s="9"/>
      <c r="G121" s="9"/>
      <c r="H121" s="9"/>
      <c r="I121" s="11">
        <f t="shared" si="4"/>
        <v>0</v>
      </c>
    </row>
    <row r="122" spans="1:10" x14ac:dyDescent="0.3">
      <c r="A122" s="31"/>
      <c r="B122" s="36"/>
      <c r="C122" s="8" t="s">
        <v>4</v>
      </c>
      <c r="D122" s="19"/>
      <c r="E122" s="19"/>
      <c r="F122" s="19"/>
      <c r="G122" s="19"/>
      <c r="H122" s="19"/>
      <c r="I122" s="20">
        <f t="shared" si="4"/>
        <v>0</v>
      </c>
    </row>
    <row r="123" spans="1:10" x14ac:dyDescent="0.3">
      <c r="A123" s="31"/>
      <c r="B123" s="36"/>
      <c r="C123" s="8" t="s">
        <v>3</v>
      </c>
      <c r="D123" s="10">
        <v>94820494.209999993</v>
      </c>
      <c r="E123" s="10">
        <v>94820494.209999993</v>
      </c>
      <c r="F123" s="10">
        <f>E123*1.04</f>
        <v>98613313.978399992</v>
      </c>
      <c r="G123" s="10">
        <f>F123</f>
        <v>98613313.978399992</v>
      </c>
      <c r="H123" s="10">
        <f>G123</f>
        <v>98613313.978399992</v>
      </c>
      <c r="I123" s="12">
        <f t="shared" si="4"/>
        <v>485480930.35519993</v>
      </c>
    </row>
    <row r="124" spans="1:10" x14ac:dyDescent="0.3">
      <c r="A124" s="31"/>
      <c r="B124" s="36"/>
      <c r="C124" s="8" t="s">
        <v>17</v>
      </c>
      <c r="D124" s="9"/>
      <c r="E124" s="9"/>
      <c r="F124" s="9"/>
      <c r="G124" s="9"/>
      <c r="H124" s="9"/>
      <c r="I124" s="11">
        <f t="shared" si="4"/>
        <v>0</v>
      </c>
    </row>
    <row r="125" spans="1:10" ht="18" customHeight="1" x14ac:dyDescent="0.3">
      <c r="A125" s="31"/>
      <c r="B125" s="37"/>
      <c r="C125" s="8" t="s">
        <v>18</v>
      </c>
      <c r="D125" s="9"/>
      <c r="E125" s="9"/>
      <c r="F125" s="9"/>
      <c r="G125" s="9"/>
      <c r="H125" s="9"/>
      <c r="I125" s="11">
        <f t="shared" ref="I125:I185" si="45">H125+G125+F125+E125+D125</f>
        <v>0</v>
      </c>
    </row>
    <row r="126" spans="1:10" ht="15" hidden="1" customHeight="1" x14ac:dyDescent="0.3">
      <c r="A126" s="31" t="s">
        <v>60</v>
      </c>
      <c r="B126" s="32" t="s">
        <v>47</v>
      </c>
      <c r="C126" s="4" t="s">
        <v>11</v>
      </c>
      <c r="D126" s="5">
        <f>D127+D128+D129+D130+D131</f>
        <v>0</v>
      </c>
      <c r="E126" s="5">
        <f>E127+E128+E129+E130+E131</f>
        <v>0</v>
      </c>
      <c r="F126" s="5">
        <f>F127+F128+F129+F130+F131</f>
        <v>0</v>
      </c>
      <c r="G126" s="5">
        <f>G127+G128+G129+G130+G131</f>
        <v>0</v>
      </c>
      <c r="H126" s="5">
        <f>H127+H128+H129+H130+H131</f>
        <v>0</v>
      </c>
      <c r="I126" s="11">
        <f t="shared" ref="I126:I131" si="46">H126+G126+F126+E126+D126</f>
        <v>0</v>
      </c>
    </row>
    <row r="127" spans="1:10" ht="15" hidden="1" customHeight="1" x14ac:dyDescent="0.3">
      <c r="A127" s="31"/>
      <c r="B127" s="33"/>
      <c r="C127" s="8" t="s">
        <v>6</v>
      </c>
      <c r="D127" s="9"/>
      <c r="E127" s="9"/>
      <c r="F127" s="9"/>
      <c r="G127" s="9"/>
      <c r="H127" s="9"/>
      <c r="I127" s="11">
        <f t="shared" si="46"/>
        <v>0</v>
      </c>
    </row>
    <row r="128" spans="1:10" ht="15" hidden="1" customHeight="1" x14ac:dyDescent="0.3">
      <c r="A128" s="31"/>
      <c r="B128" s="33"/>
      <c r="C128" s="8" t="s">
        <v>4</v>
      </c>
      <c r="D128" s="19"/>
      <c r="E128" s="19"/>
      <c r="F128" s="19"/>
      <c r="G128" s="19"/>
      <c r="H128" s="19"/>
      <c r="I128" s="20">
        <f t="shared" si="46"/>
        <v>0</v>
      </c>
    </row>
    <row r="129" spans="1:11" ht="15" hidden="1" customHeight="1" x14ac:dyDescent="0.3">
      <c r="A129" s="31"/>
      <c r="B129" s="33"/>
      <c r="C129" s="8" t="s">
        <v>3</v>
      </c>
      <c r="D129" s="9"/>
      <c r="E129" s="9"/>
      <c r="F129" s="9"/>
      <c r="G129" s="9"/>
      <c r="H129" s="9"/>
      <c r="I129" s="17">
        <f t="shared" si="46"/>
        <v>0</v>
      </c>
    </row>
    <row r="130" spans="1:11" ht="15" hidden="1" customHeight="1" x14ac:dyDescent="0.3">
      <c r="A130" s="31"/>
      <c r="B130" s="33"/>
      <c r="C130" s="8" t="s">
        <v>17</v>
      </c>
      <c r="D130" s="9"/>
      <c r="E130" s="9"/>
      <c r="F130" s="9"/>
      <c r="G130" s="9"/>
      <c r="H130" s="9"/>
      <c r="I130" s="11">
        <f t="shared" si="46"/>
        <v>0</v>
      </c>
    </row>
    <row r="131" spans="1:11" ht="18" hidden="1" customHeight="1" x14ac:dyDescent="0.3">
      <c r="A131" s="31"/>
      <c r="B131" s="34"/>
      <c r="C131" s="8" t="s">
        <v>18</v>
      </c>
      <c r="D131" s="9"/>
      <c r="E131" s="9"/>
      <c r="F131" s="9"/>
      <c r="G131" s="9"/>
      <c r="H131" s="9"/>
      <c r="I131" s="11">
        <f t="shared" si="46"/>
        <v>0</v>
      </c>
    </row>
    <row r="132" spans="1:11" ht="15" customHeight="1" x14ac:dyDescent="0.3">
      <c r="A132" s="31" t="s">
        <v>60</v>
      </c>
      <c r="B132" s="35" t="s">
        <v>37</v>
      </c>
      <c r="C132" s="4" t="s">
        <v>11</v>
      </c>
      <c r="D132" s="5">
        <f t="shared" ref="D132:I132" si="47">D133+D134+D135+D136+D137</f>
        <v>13278621</v>
      </c>
      <c r="E132" s="5">
        <f t="shared" si="47"/>
        <v>13278621</v>
      </c>
      <c r="F132" s="5">
        <f t="shared" si="47"/>
        <v>13809765.84</v>
      </c>
      <c r="G132" s="5">
        <f t="shared" si="47"/>
        <v>13809765.84</v>
      </c>
      <c r="H132" s="5">
        <f t="shared" si="47"/>
        <v>13809765.84</v>
      </c>
      <c r="I132" s="11">
        <f t="shared" si="47"/>
        <v>67986539.519999996</v>
      </c>
    </row>
    <row r="133" spans="1:11" x14ac:dyDescent="0.3">
      <c r="A133" s="31"/>
      <c r="B133" s="36"/>
      <c r="C133" s="8" t="s">
        <v>6</v>
      </c>
      <c r="D133" s="9"/>
      <c r="E133" s="9"/>
      <c r="F133" s="9"/>
      <c r="G133" s="9"/>
      <c r="H133" s="9"/>
      <c r="I133" s="11">
        <f t="shared" si="45"/>
        <v>0</v>
      </c>
    </row>
    <row r="134" spans="1:11" x14ac:dyDescent="0.3">
      <c r="A134" s="31"/>
      <c r="B134" s="36"/>
      <c r="C134" s="8" t="s">
        <v>4</v>
      </c>
      <c r="D134" s="9"/>
      <c r="E134" s="9"/>
      <c r="F134" s="9"/>
      <c r="G134" s="9"/>
      <c r="H134" s="9"/>
      <c r="I134" s="11">
        <f t="shared" si="45"/>
        <v>0</v>
      </c>
    </row>
    <row r="135" spans="1:11" x14ac:dyDescent="0.3">
      <c r="A135" s="31"/>
      <c r="B135" s="36"/>
      <c r="C135" s="8" t="s">
        <v>3</v>
      </c>
      <c r="D135" s="10">
        <v>13278621</v>
      </c>
      <c r="E135" s="10">
        <v>13278621</v>
      </c>
      <c r="F135" s="10">
        <f>E135*1.04</f>
        <v>13809765.84</v>
      </c>
      <c r="G135" s="10">
        <f>F135</f>
        <v>13809765.84</v>
      </c>
      <c r="H135" s="10">
        <f>G135</f>
        <v>13809765.84</v>
      </c>
      <c r="I135" s="12">
        <f t="shared" si="45"/>
        <v>67986539.519999996</v>
      </c>
    </row>
    <row r="136" spans="1:11" x14ac:dyDescent="0.3">
      <c r="A136" s="31"/>
      <c r="B136" s="36"/>
      <c r="C136" s="8" t="s">
        <v>17</v>
      </c>
      <c r="D136" s="9"/>
      <c r="E136" s="9"/>
      <c r="F136" s="9"/>
      <c r="G136" s="9"/>
      <c r="H136" s="9"/>
      <c r="I136" s="11">
        <f t="shared" si="45"/>
        <v>0</v>
      </c>
    </row>
    <row r="137" spans="1:11" ht="18" customHeight="1" x14ac:dyDescent="0.3">
      <c r="A137" s="31"/>
      <c r="B137" s="37"/>
      <c r="C137" s="8" t="s">
        <v>18</v>
      </c>
      <c r="D137" s="9"/>
      <c r="E137" s="9"/>
      <c r="F137" s="9"/>
      <c r="G137" s="9"/>
      <c r="H137" s="9"/>
      <c r="I137" s="11">
        <f t="shared" si="45"/>
        <v>0</v>
      </c>
    </row>
    <row r="138" spans="1:11" ht="15" customHeight="1" x14ac:dyDescent="0.3">
      <c r="A138" s="31" t="s">
        <v>61</v>
      </c>
      <c r="B138" s="35" t="s">
        <v>38</v>
      </c>
      <c r="C138" s="4" t="s">
        <v>11</v>
      </c>
      <c r="D138" s="5">
        <f t="shared" ref="D138:I138" si="48">D139+D140+D141+D142+D143</f>
        <v>30856810</v>
      </c>
      <c r="E138" s="5">
        <f t="shared" si="48"/>
        <v>31219859</v>
      </c>
      <c r="F138" s="5">
        <f t="shared" si="48"/>
        <v>32468653.359999999</v>
      </c>
      <c r="G138" s="5">
        <f t="shared" si="48"/>
        <v>32468653.359999999</v>
      </c>
      <c r="H138" s="5">
        <f t="shared" si="48"/>
        <v>32468653.359999999</v>
      </c>
      <c r="I138" s="11">
        <f t="shared" si="48"/>
        <v>159482629.07999998</v>
      </c>
    </row>
    <row r="139" spans="1:11" x14ac:dyDescent="0.3">
      <c r="A139" s="31"/>
      <c r="B139" s="36"/>
      <c r="C139" s="8" t="s">
        <v>6</v>
      </c>
      <c r="D139" s="10">
        <v>25426631</v>
      </c>
      <c r="E139" s="10">
        <v>25789680</v>
      </c>
      <c r="F139" s="10">
        <f>E139*1.04</f>
        <v>26821267.199999999</v>
      </c>
      <c r="G139" s="10">
        <f>F139</f>
        <v>26821267.199999999</v>
      </c>
      <c r="H139" s="10">
        <f>G139</f>
        <v>26821267.199999999</v>
      </c>
      <c r="I139" s="12">
        <f t="shared" si="45"/>
        <v>131680112.59999999</v>
      </c>
      <c r="K139" s="18"/>
    </row>
    <row r="140" spans="1:11" x14ac:dyDescent="0.3">
      <c r="A140" s="31"/>
      <c r="B140" s="36"/>
      <c r="C140" s="8" t="s">
        <v>4</v>
      </c>
      <c r="D140" s="9"/>
      <c r="E140" s="9"/>
      <c r="F140" s="9"/>
      <c r="G140" s="9"/>
      <c r="H140" s="9"/>
      <c r="I140" s="11">
        <f t="shared" si="45"/>
        <v>0</v>
      </c>
    </row>
    <row r="141" spans="1:11" x14ac:dyDescent="0.3">
      <c r="A141" s="31"/>
      <c r="B141" s="36"/>
      <c r="C141" s="8" t="s">
        <v>3</v>
      </c>
      <c r="D141" s="10">
        <v>5430179</v>
      </c>
      <c r="E141" s="10">
        <v>5430179</v>
      </c>
      <c r="F141" s="10">
        <f>E141*1.04</f>
        <v>5647386.1600000001</v>
      </c>
      <c r="G141" s="10">
        <f>F141</f>
        <v>5647386.1600000001</v>
      </c>
      <c r="H141" s="10">
        <f>G141</f>
        <v>5647386.1600000001</v>
      </c>
      <c r="I141" s="12">
        <f t="shared" si="45"/>
        <v>27802516.48</v>
      </c>
      <c r="K141" s="18"/>
    </row>
    <row r="142" spans="1:11" x14ac:dyDescent="0.3">
      <c r="A142" s="31"/>
      <c r="B142" s="36"/>
      <c r="C142" s="8" t="s">
        <v>17</v>
      </c>
      <c r="D142" s="9"/>
      <c r="E142" s="9"/>
      <c r="F142" s="9"/>
      <c r="G142" s="9"/>
      <c r="H142" s="9"/>
      <c r="I142" s="11">
        <f t="shared" si="45"/>
        <v>0</v>
      </c>
    </row>
    <row r="143" spans="1:11" ht="13.5" customHeight="1" x14ac:dyDescent="0.3">
      <c r="A143" s="31"/>
      <c r="B143" s="37"/>
      <c r="C143" s="8" t="s">
        <v>18</v>
      </c>
      <c r="D143" s="9"/>
      <c r="E143" s="9"/>
      <c r="F143" s="9"/>
      <c r="G143" s="9"/>
      <c r="H143" s="9"/>
      <c r="I143" s="11">
        <f t="shared" si="45"/>
        <v>0</v>
      </c>
    </row>
    <row r="144" spans="1:11" ht="15" customHeight="1" x14ac:dyDescent="0.3">
      <c r="A144" s="31" t="s">
        <v>62</v>
      </c>
      <c r="B144" s="35" t="s">
        <v>39</v>
      </c>
      <c r="C144" s="4" t="s">
        <v>11</v>
      </c>
      <c r="D144" s="5">
        <f t="shared" ref="D144:I144" si="49">D145+D146+D147+D148+D149</f>
        <v>41262982</v>
      </c>
      <c r="E144" s="5">
        <f t="shared" si="49"/>
        <v>42484792</v>
      </c>
      <c r="F144" s="5">
        <f t="shared" si="49"/>
        <v>44184183.68</v>
      </c>
      <c r="G144" s="5">
        <f t="shared" si="49"/>
        <v>44184183.68</v>
      </c>
      <c r="H144" s="5">
        <f t="shared" si="49"/>
        <v>44184183.68</v>
      </c>
      <c r="I144" s="11">
        <f t="shared" si="49"/>
        <v>216300325.03999999</v>
      </c>
    </row>
    <row r="145" spans="1:9" x14ac:dyDescent="0.3">
      <c r="A145" s="31"/>
      <c r="B145" s="36"/>
      <c r="C145" s="8" t="s">
        <v>6</v>
      </c>
      <c r="D145" s="10">
        <v>41262982</v>
      </c>
      <c r="E145" s="10">
        <v>42484792</v>
      </c>
      <c r="F145" s="10">
        <f>E145*1.04</f>
        <v>44184183.68</v>
      </c>
      <c r="G145" s="10">
        <f>F145</f>
        <v>44184183.68</v>
      </c>
      <c r="H145" s="10">
        <f>G145</f>
        <v>44184183.68</v>
      </c>
      <c r="I145" s="12">
        <f t="shared" si="45"/>
        <v>216300325.03999999</v>
      </c>
    </row>
    <row r="146" spans="1:9" x14ac:dyDescent="0.3">
      <c r="A146" s="31"/>
      <c r="B146" s="36"/>
      <c r="C146" s="8" t="s">
        <v>4</v>
      </c>
      <c r="D146" s="9"/>
      <c r="E146" s="9"/>
      <c r="F146" s="9"/>
      <c r="G146" s="9"/>
      <c r="H146" s="9"/>
      <c r="I146" s="11">
        <f t="shared" si="45"/>
        <v>0</v>
      </c>
    </row>
    <row r="147" spans="1:9" x14ac:dyDescent="0.3">
      <c r="A147" s="31"/>
      <c r="B147" s="36"/>
      <c r="C147" s="8" t="s">
        <v>3</v>
      </c>
      <c r="D147" s="9"/>
      <c r="E147" s="9"/>
      <c r="F147" s="9"/>
      <c r="G147" s="9"/>
      <c r="H147" s="9"/>
      <c r="I147" s="11">
        <f t="shared" si="45"/>
        <v>0</v>
      </c>
    </row>
    <row r="148" spans="1:9" x14ac:dyDescent="0.3">
      <c r="A148" s="31"/>
      <c r="B148" s="36"/>
      <c r="C148" s="8" t="s">
        <v>17</v>
      </c>
      <c r="D148" s="9"/>
      <c r="E148" s="9"/>
      <c r="F148" s="9"/>
      <c r="G148" s="9"/>
      <c r="H148" s="9"/>
      <c r="I148" s="11">
        <f t="shared" si="45"/>
        <v>0</v>
      </c>
    </row>
    <row r="149" spans="1:9" x14ac:dyDescent="0.3">
      <c r="A149" s="31"/>
      <c r="B149" s="37"/>
      <c r="C149" s="8" t="s">
        <v>18</v>
      </c>
      <c r="D149" s="9"/>
      <c r="E149" s="9"/>
      <c r="F149" s="9"/>
      <c r="G149" s="9"/>
      <c r="H149" s="9"/>
      <c r="I149" s="11">
        <f t="shared" si="45"/>
        <v>0</v>
      </c>
    </row>
    <row r="150" spans="1:9" ht="15" customHeight="1" x14ac:dyDescent="0.3">
      <c r="A150" s="31" t="s">
        <v>63</v>
      </c>
      <c r="B150" s="38" t="s">
        <v>40</v>
      </c>
      <c r="C150" s="4" t="s">
        <v>11</v>
      </c>
      <c r="D150" s="5">
        <f t="shared" ref="D150:I150" si="50">D151+D152+D153+D154+D155</f>
        <v>715739420</v>
      </c>
      <c r="E150" s="5">
        <f t="shared" si="50"/>
        <v>715739420</v>
      </c>
      <c r="F150" s="5">
        <f t="shared" si="50"/>
        <v>744368996.80000007</v>
      </c>
      <c r="G150" s="5">
        <f t="shared" si="50"/>
        <v>744368996.80000007</v>
      </c>
      <c r="H150" s="5">
        <f t="shared" si="50"/>
        <v>744368996.80000007</v>
      </c>
      <c r="I150" s="11">
        <f t="shared" si="50"/>
        <v>3664585830.4000001</v>
      </c>
    </row>
    <row r="151" spans="1:9" x14ac:dyDescent="0.3">
      <c r="A151" s="31"/>
      <c r="B151" s="39"/>
      <c r="C151" s="8" t="s">
        <v>6</v>
      </c>
      <c r="D151" s="9"/>
      <c r="E151" s="9"/>
      <c r="F151" s="9"/>
      <c r="G151" s="9"/>
      <c r="H151" s="9"/>
      <c r="I151" s="11">
        <f t="shared" si="45"/>
        <v>0</v>
      </c>
    </row>
    <row r="152" spans="1:9" x14ac:dyDescent="0.3">
      <c r="A152" s="31"/>
      <c r="B152" s="39"/>
      <c r="C152" s="8" t="s">
        <v>4</v>
      </c>
      <c r="D152" s="10">
        <v>715739420</v>
      </c>
      <c r="E152" s="10">
        <v>715739420</v>
      </c>
      <c r="F152" s="10">
        <f>E152*1.04</f>
        <v>744368996.80000007</v>
      </c>
      <c r="G152" s="10">
        <f>F152</f>
        <v>744368996.80000007</v>
      </c>
      <c r="H152" s="10">
        <f>G152</f>
        <v>744368996.80000007</v>
      </c>
      <c r="I152" s="12">
        <f t="shared" si="45"/>
        <v>3664585830.4000001</v>
      </c>
    </row>
    <row r="153" spans="1:9" x14ac:dyDescent="0.3">
      <c r="A153" s="31"/>
      <c r="B153" s="39"/>
      <c r="C153" s="8" t="s">
        <v>3</v>
      </c>
      <c r="D153" s="9"/>
      <c r="E153" s="9"/>
      <c r="F153" s="9"/>
      <c r="G153" s="9"/>
      <c r="H153" s="9"/>
      <c r="I153" s="11">
        <f t="shared" si="45"/>
        <v>0</v>
      </c>
    </row>
    <row r="154" spans="1:9" x14ac:dyDescent="0.3">
      <c r="A154" s="31"/>
      <c r="B154" s="39"/>
      <c r="C154" s="8" t="s">
        <v>17</v>
      </c>
      <c r="D154" s="9"/>
      <c r="E154" s="9"/>
      <c r="F154" s="9"/>
      <c r="G154" s="9"/>
      <c r="H154" s="9"/>
      <c r="I154" s="11">
        <f t="shared" si="45"/>
        <v>0</v>
      </c>
    </row>
    <row r="155" spans="1:9" ht="31.5" customHeight="1" x14ac:dyDescent="0.3">
      <c r="A155" s="31"/>
      <c r="B155" s="40"/>
      <c r="C155" s="8" t="s">
        <v>18</v>
      </c>
      <c r="D155" s="9"/>
      <c r="E155" s="9"/>
      <c r="F155" s="9"/>
      <c r="G155" s="9"/>
      <c r="H155" s="9"/>
      <c r="I155" s="11">
        <f t="shared" si="45"/>
        <v>0</v>
      </c>
    </row>
    <row r="156" spans="1:9" ht="15" customHeight="1" x14ac:dyDescent="0.3">
      <c r="A156" s="31" t="s">
        <v>64</v>
      </c>
      <c r="B156" s="41" t="s">
        <v>41</v>
      </c>
      <c r="C156" s="4" t="s">
        <v>11</v>
      </c>
      <c r="D156" s="5">
        <f t="shared" ref="D156:I156" si="51">D157+D158+D159+D160+D161</f>
        <v>62413730</v>
      </c>
      <c r="E156" s="5">
        <f t="shared" si="51"/>
        <v>62413730</v>
      </c>
      <c r="F156" s="5">
        <f t="shared" si="51"/>
        <v>64910279.200000003</v>
      </c>
      <c r="G156" s="5">
        <f t="shared" si="51"/>
        <v>64910279.200000003</v>
      </c>
      <c r="H156" s="5">
        <f t="shared" si="51"/>
        <v>64910279.200000003</v>
      </c>
      <c r="I156" s="11">
        <f t="shared" si="51"/>
        <v>319558297.60000002</v>
      </c>
    </row>
    <row r="157" spans="1:9" x14ac:dyDescent="0.3">
      <c r="A157" s="31"/>
      <c r="B157" s="41"/>
      <c r="C157" s="8" t="s">
        <v>6</v>
      </c>
      <c r="D157" s="9"/>
      <c r="E157" s="9"/>
      <c r="F157" s="9"/>
      <c r="G157" s="9"/>
      <c r="H157" s="9"/>
      <c r="I157" s="11">
        <f t="shared" si="45"/>
        <v>0</v>
      </c>
    </row>
    <row r="158" spans="1:9" x14ac:dyDescent="0.3">
      <c r="A158" s="31"/>
      <c r="B158" s="41"/>
      <c r="C158" s="8" t="s">
        <v>4</v>
      </c>
      <c r="D158" s="10">
        <v>62413730</v>
      </c>
      <c r="E158" s="10">
        <v>62413730</v>
      </c>
      <c r="F158" s="10">
        <f>E158*1.04</f>
        <v>64910279.200000003</v>
      </c>
      <c r="G158" s="10">
        <f>F158</f>
        <v>64910279.200000003</v>
      </c>
      <c r="H158" s="10">
        <f>G158</f>
        <v>64910279.200000003</v>
      </c>
      <c r="I158" s="12">
        <f t="shared" si="45"/>
        <v>319558297.60000002</v>
      </c>
    </row>
    <row r="159" spans="1:9" x14ac:dyDescent="0.3">
      <c r="A159" s="31"/>
      <c r="B159" s="41"/>
      <c r="C159" s="8" t="s">
        <v>3</v>
      </c>
      <c r="D159" s="9"/>
      <c r="E159" s="9"/>
      <c r="F159" s="9"/>
      <c r="G159" s="9"/>
      <c r="H159" s="9"/>
      <c r="I159" s="11">
        <f t="shared" si="45"/>
        <v>0</v>
      </c>
    </row>
    <row r="160" spans="1:9" ht="21.75" customHeight="1" x14ac:dyDescent="0.3">
      <c r="A160" s="31"/>
      <c r="B160" s="41"/>
      <c r="C160" s="8" t="s">
        <v>17</v>
      </c>
      <c r="D160" s="9"/>
      <c r="E160" s="9"/>
      <c r="F160" s="9"/>
      <c r="G160" s="9"/>
      <c r="H160" s="9"/>
      <c r="I160" s="11">
        <f t="shared" si="45"/>
        <v>0</v>
      </c>
    </row>
    <row r="161" spans="1:10" ht="24" customHeight="1" x14ac:dyDescent="0.3">
      <c r="A161" s="31"/>
      <c r="B161" s="41"/>
      <c r="C161" s="8" t="s">
        <v>18</v>
      </c>
      <c r="D161" s="9"/>
      <c r="E161" s="9"/>
      <c r="F161" s="9"/>
      <c r="G161" s="9"/>
      <c r="H161" s="9"/>
      <c r="I161" s="11">
        <f t="shared" si="45"/>
        <v>0</v>
      </c>
    </row>
    <row r="162" spans="1:10" ht="15" customHeight="1" x14ac:dyDescent="0.3">
      <c r="A162" s="31" t="s">
        <v>65</v>
      </c>
      <c r="B162" s="35" t="s">
        <v>42</v>
      </c>
      <c r="C162" s="4" t="s">
        <v>11</v>
      </c>
      <c r="D162" s="5">
        <f t="shared" ref="D162:I162" si="52">D163+D164+D165+D166+D167</f>
        <v>2497650</v>
      </c>
      <c r="E162" s="5">
        <f t="shared" si="52"/>
        <v>2497650</v>
      </c>
      <c r="F162" s="5">
        <f t="shared" si="52"/>
        <v>2597556</v>
      </c>
      <c r="G162" s="5">
        <f t="shared" si="52"/>
        <v>2597556</v>
      </c>
      <c r="H162" s="5">
        <f t="shared" si="52"/>
        <v>2597556</v>
      </c>
      <c r="I162" s="11">
        <f t="shared" si="52"/>
        <v>12787968</v>
      </c>
    </row>
    <row r="163" spans="1:10" x14ac:dyDescent="0.3">
      <c r="A163" s="31"/>
      <c r="B163" s="36"/>
      <c r="C163" s="8" t="s">
        <v>6</v>
      </c>
      <c r="D163" s="9"/>
      <c r="E163" s="9"/>
      <c r="F163" s="9"/>
      <c r="G163" s="9"/>
      <c r="H163" s="9"/>
      <c r="I163" s="11">
        <f t="shared" si="45"/>
        <v>0</v>
      </c>
    </row>
    <row r="164" spans="1:10" x14ac:dyDescent="0.3">
      <c r="A164" s="31"/>
      <c r="B164" s="36"/>
      <c r="C164" s="8" t="s">
        <v>4</v>
      </c>
      <c r="D164" s="10">
        <v>2497650</v>
      </c>
      <c r="E164" s="10">
        <v>2497650</v>
      </c>
      <c r="F164" s="10">
        <f>E164*1.04</f>
        <v>2597556</v>
      </c>
      <c r="G164" s="10">
        <f>F164</f>
        <v>2597556</v>
      </c>
      <c r="H164" s="10">
        <f>G164</f>
        <v>2597556</v>
      </c>
      <c r="I164" s="12">
        <f t="shared" si="45"/>
        <v>12787968</v>
      </c>
    </row>
    <row r="165" spans="1:10" ht="18" customHeight="1" x14ac:dyDescent="0.3">
      <c r="A165" s="31"/>
      <c r="B165" s="36"/>
      <c r="C165" s="8" t="s">
        <v>3</v>
      </c>
      <c r="D165" s="9"/>
      <c r="E165" s="9"/>
      <c r="F165" s="9"/>
      <c r="G165" s="9"/>
      <c r="H165" s="9"/>
      <c r="I165" s="11">
        <f t="shared" si="45"/>
        <v>0</v>
      </c>
    </row>
    <row r="166" spans="1:10" ht="18" customHeight="1" x14ac:dyDescent="0.3">
      <c r="A166" s="31"/>
      <c r="B166" s="36"/>
      <c r="C166" s="8" t="s">
        <v>17</v>
      </c>
      <c r="D166" s="9"/>
      <c r="E166" s="9"/>
      <c r="F166" s="9"/>
      <c r="G166" s="9"/>
      <c r="H166" s="9"/>
      <c r="I166" s="11">
        <f t="shared" si="45"/>
        <v>0</v>
      </c>
    </row>
    <row r="167" spans="1:10" ht="15" customHeight="1" x14ac:dyDescent="0.3">
      <c r="A167" s="31"/>
      <c r="B167" s="37"/>
      <c r="C167" s="8" t="s">
        <v>18</v>
      </c>
      <c r="D167" s="9"/>
      <c r="E167" s="9"/>
      <c r="F167" s="9"/>
      <c r="G167" s="9"/>
      <c r="H167" s="9"/>
      <c r="I167" s="11">
        <f t="shared" si="45"/>
        <v>0</v>
      </c>
    </row>
    <row r="168" spans="1:10" ht="15" customHeight="1" x14ac:dyDescent="0.3">
      <c r="A168" s="31" t="s">
        <v>66</v>
      </c>
      <c r="B168" s="35" t="s">
        <v>43</v>
      </c>
      <c r="C168" s="4" t="s">
        <v>11</v>
      </c>
      <c r="D168" s="5">
        <f t="shared" ref="D168:I168" si="53">D169+D170+D171+D172+D173</f>
        <v>401008769.64999998</v>
      </c>
      <c r="E168" s="5">
        <f t="shared" si="53"/>
        <v>401008769.64999998</v>
      </c>
      <c r="F168" s="5">
        <f t="shared" si="53"/>
        <v>417049120.43599999</v>
      </c>
      <c r="G168" s="5">
        <f t="shared" si="53"/>
        <v>417049120.43599999</v>
      </c>
      <c r="H168" s="5">
        <f t="shared" si="53"/>
        <v>417049120.43599999</v>
      </c>
      <c r="I168" s="11">
        <f t="shared" si="53"/>
        <v>2053164900.6180003</v>
      </c>
    </row>
    <row r="169" spans="1:10" x14ac:dyDescent="0.3">
      <c r="A169" s="31"/>
      <c r="B169" s="36"/>
      <c r="C169" s="8" t="s">
        <v>6</v>
      </c>
      <c r="D169" s="9"/>
      <c r="E169" s="9"/>
      <c r="F169" s="9"/>
      <c r="G169" s="9"/>
      <c r="H169" s="9"/>
      <c r="I169" s="11">
        <f t="shared" si="45"/>
        <v>0</v>
      </c>
    </row>
    <row r="170" spans="1:10" x14ac:dyDescent="0.3">
      <c r="A170" s="31"/>
      <c r="B170" s="36"/>
      <c r="C170" s="8" t="s">
        <v>4</v>
      </c>
      <c r="D170" s="10">
        <v>401008769.64999998</v>
      </c>
      <c r="E170" s="10">
        <v>401008769.64999998</v>
      </c>
      <c r="F170" s="10">
        <f>E170*1.04</f>
        <v>417049120.43599999</v>
      </c>
      <c r="G170" s="10">
        <f>F170</f>
        <v>417049120.43599999</v>
      </c>
      <c r="H170" s="10">
        <f>G170</f>
        <v>417049120.43599999</v>
      </c>
      <c r="I170" s="12">
        <f>H170+G170+F170+E170+D170+0.01</f>
        <v>2053164900.6180003</v>
      </c>
      <c r="J170" s="22"/>
    </row>
    <row r="171" spans="1:10" x14ac:dyDescent="0.3">
      <c r="A171" s="31"/>
      <c r="B171" s="36"/>
      <c r="C171" s="8" t="s">
        <v>3</v>
      </c>
      <c r="D171" s="9"/>
      <c r="E171" s="9"/>
      <c r="F171" s="9"/>
      <c r="G171" s="9"/>
      <c r="H171" s="9"/>
      <c r="I171" s="11">
        <f t="shared" si="45"/>
        <v>0</v>
      </c>
    </row>
    <row r="172" spans="1:10" x14ac:dyDescent="0.3">
      <c r="A172" s="31"/>
      <c r="B172" s="36"/>
      <c r="C172" s="8" t="s">
        <v>17</v>
      </c>
      <c r="D172" s="9"/>
      <c r="E172" s="9"/>
      <c r="F172" s="9"/>
      <c r="G172" s="9"/>
      <c r="H172" s="9"/>
      <c r="I172" s="11">
        <f t="shared" si="45"/>
        <v>0</v>
      </c>
    </row>
    <row r="173" spans="1:10" x14ac:dyDescent="0.3">
      <c r="A173" s="31"/>
      <c r="B173" s="37"/>
      <c r="C173" s="8" t="s">
        <v>18</v>
      </c>
      <c r="D173" s="9"/>
      <c r="E173" s="9"/>
      <c r="F173" s="9"/>
      <c r="G173" s="9"/>
      <c r="H173" s="9"/>
      <c r="I173" s="11">
        <f t="shared" si="45"/>
        <v>0</v>
      </c>
    </row>
    <row r="174" spans="1:10" ht="15" customHeight="1" x14ac:dyDescent="0.3">
      <c r="A174" s="31" t="s">
        <v>67</v>
      </c>
      <c r="B174" s="35" t="s">
        <v>45</v>
      </c>
      <c r="C174" s="4" t="s">
        <v>11</v>
      </c>
      <c r="D174" s="5">
        <f t="shared" ref="D174:I174" si="54">D175+D176+D177+D178+D179</f>
        <v>2961152.54</v>
      </c>
      <c r="E174" s="5">
        <f t="shared" si="54"/>
        <v>2961152.54</v>
      </c>
      <c r="F174" s="5">
        <f t="shared" si="54"/>
        <v>3079598.6416000002</v>
      </c>
      <c r="G174" s="5">
        <f t="shared" si="54"/>
        <v>3079598.6416000002</v>
      </c>
      <c r="H174" s="5">
        <f t="shared" si="54"/>
        <v>3079598.6416000002</v>
      </c>
      <c r="I174" s="11">
        <f t="shared" si="54"/>
        <v>15161101.004799999</v>
      </c>
    </row>
    <row r="175" spans="1:10" x14ac:dyDescent="0.3">
      <c r="A175" s="31"/>
      <c r="B175" s="36"/>
      <c r="C175" s="8" t="s">
        <v>6</v>
      </c>
      <c r="D175" s="9"/>
      <c r="E175" s="9"/>
      <c r="F175" s="9"/>
      <c r="G175" s="9"/>
      <c r="H175" s="9"/>
      <c r="I175" s="11">
        <f t="shared" si="45"/>
        <v>0</v>
      </c>
    </row>
    <row r="176" spans="1:10" x14ac:dyDescent="0.3">
      <c r="A176" s="31"/>
      <c r="B176" s="36"/>
      <c r="C176" s="8" t="s">
        <v>4</v>
      </c>
      <c r="D176" s="10">
        <f>2133152.54+828000</f>
        <v>2961152.54</v>
      </c>
      <c r="E176" s="10">
        <f>2133152.54+828000</f>
        <v>2961152.54</v>
      </c>
      <c r="F176" s="10">
        <f>E176*1.04</f>
        <v>3079598.6416000002</v>
      </c>
      <c r="G176" s="10">
        <f>F176</f>
        <v>3079598.6416000002</v>
      </c>
      <c r="H176" s="10">
        <f>G176</f>
        <v>3079598.6416000002</v>
      </c>
      <c r="I176" s="12">
        <f t="shared" si="45"/>
        <v>15161101.004799999</v>
      </c>
    </row>
    <row r="177" spans="1:9" x14ac:dyDescent="0.3">
      <c r="A177" s="31"/>
      <c r="B177" s="36"/>
      <c r="C177" s="8" t="s">
        <v>3</v>
      </c>
      <c r="D177" s="9"/>
      <c r="E177" s="9"/>
      <c r="F177" s="9"/>
      <c r="G177" s="9"/>
      <c r="H177" s="9"/>
      <c r="I177" s="11">
        <f t="shared" si="45"/>
        <v>0</v>
      </c>
    </row>
    <row r="178" spans="1:9" x14ac:dyDescent="0.3">
      <c r="A178" s="31"/>
      <c r="B178" s="36"/>
      <c r="C178" s="8" t="s">
        <v>17</v>
      </c>
      <c r="D178" s="9"/>
      <c r="E178" s="9"/>
      <c r="F178" s="9"/>
      <c r="G178" s="9"/>
      <c r="H178" s="9"/>
      <c r="I178" s="11">
        <f t="shared" si="45"/>
        <v>0</v>
      </c>
    </row>
    <row r="179" spans="1:9" ht="21" customHeight="1" x14ac:dyDescent="0.3">
      <c r="A179" s="31"/>
      <c r="B179" s="37"/>
      <c r="C179" s="8" t="s">
        <v>18</v>
      </c>
      <c r="D179" s="9"/>
      <c r="E179" s="9"/>
      <c r="F179" s="9"/>
      <c r="G179" s="9"/>
      <c r="H179" s="9"/>
      <c r="I179" s="11">
        <f t="shared" si="45"/>
        <v>0</v>
      </c>
    </row>
    <row r="180" spans="1:9" ht="15" customHeight="1" x14ac:dyDescent="0.3">
      <c r="A180" s="31" t="s">
        <v>68</v>
      </c>
      <c r="B180" s="35" t="s">
        <v>44</v>
      </c>
      <c r="C180" s="4" t="s">
        <v>11</v>
      </c>
      <c r="D180" s="5">
        <f t="shared" ref="D180:I180" si="55">D181+D182+D183+D184+D185</f>
        <v>6515208</v>
      </c>
      <c r="E180" s="5">
        <f t="shared" si="55"/>
        <v>6515208</v>
      </c>
      <c r="F180" s="5">
        <f t="shared" si="55"/>
        <v>6775816.3200000003</v>
      </c>
      <c r="G180" s="5">
        <f t="shared" si="55"/>
        <v>6775816.3200000003</v>
      </c>
      <c r="H180" s="5">
        <f t="shared" si="55"/>
        <v>6775816.3200000003</v>
      </c>
      <c r="I180" s="11">
        <f t="shared" si="55"/>
        <v>33357864.960000001</v>
      </c>
    </row>
    <row r="181" spans="1:9" x14ac:dyDescent="0.3">
      <c r="A181" s="31"/>
      <c r="B181" s="36"/>
      <c r="C181" s="8" t="s">
        <v>6</v>
      </c>
      <c r="D181" s="9"/>
      <c r="E181" s="9"/>
      <c r="F181" s="9"/>
      <c r="G181" s="9"/>
      <c r="H181" s="9"/>
      <c r="I181" s="11">
        <f t="shared" si="45"/>
        <v>0</v>
      </c>
    </row>
    <row r="182" spans="1:9" x14ac:dyDescent="0.3">
      <c r="A182" s="31"/>
      <c r="B182" s="36"/>
      <c r="C182" s="8" t="s">
        <v>4</v>
      </c>
      <c r="D182" s="10">
        <v>6515208</v>
      </c>
      <c r="E182" s="10">
        <v>6515208</v>
      </c>
      <c r="F182" s="10">
        <f>E182*1.04</f>
        <v>6775816.3200000003</v>
      </c>
      <c r="G182" s="10">
        <f>F182</f>
        <v>6775816.3200000003</v>
      </c>
      <c r="H182" s="10">
        <f>G182</f>
        <v>6775816.3200000003</v>
      </c>
      <c r="I182" s="12">
        <f t="shared" si="45"/>
        <v>33357864.960000001</v>
      </c>
    </row>
    <row r="183" spans="1:9" x14ac:dyDescent="0.3">
      <c r="A183" s="31"/>
      <c r="B183" s="36"/>
      <c r="C183" s="8" t="s">
        <v>3</v>
      </c>
      <c r="D183" s="9"/>
      <c r="E183" s="9"/>
      <c r="F183" s="9"/>
      <c r="G183" s="9"/>
      <c r="H183" s="9"/>
      <c r="I183" s="11">
        <f t="shared" si="45"/>
        <v>0</v>
      </c>
    </row>
    <row r="184" spans="1:9" ht="18.75" customHeight="1" x14ac:dyDescent="0.3">
      <c r="A184" s="31"/>
      <c r="B184" s="36"/>
      <c r="C184" s="8" t="s">
        <v>17</v>
      </c>
      <c r="D184" s="9"/>
      <c r="E184" s="9"/>
      <c r="F184" s="9"/>
      <c r="G184" s="9"/>
      <c r="H184" s="9"/>
      <c r="I184" s="11">
        <f t="shared" si="45"/>
        <v>0</v>
      </c>
    </row>
    <row r="185" spans="1:9" ht="18.75" customHeight="1" x14ac:dyDescent="0.3">
      <c r="A185" s="31"/>
      <c r="B185" s="37"/>
      <c r="C185" s="8" t="s">
        <v>18</v>
      </c>
      <c r="D185" s="9"/>
      <c r="E185" s="9"/>
      <c r="F185" s="9"/>
      <c r="G185" s="9"/>
      <c r="H185" s="9"/>
      <c r="I185" s="11">
        <f t="shared" si="45"/>
        <v>0</v>
      </c>
    </row>
  </sheetData>
  <mergeCells count="66">
    <mergeCell ref="A66:A71"/>
    <mergeCell ref="B66:B71"/>
    <mergeCell ref="A78:A83"/>
    <mergeCell ref="B78:B83"/>
    <mergeCell ref="G1:H2"/>
    <mergeCell ref="A4:A5"/>
    <mergeCell ref="B4:B5"/>
    <mergeCell ref="A6:A11"/>
    <mergeCell ref="B6:B11"/>
    <mergeCell ref="D4:I4"/>
    <mergeCell ref="B3:F3"/>
    <mergeCell ref="A36:A41"/>
    <mergeCell ref="B36:B41"/>
    <mergeCell ref="A48:A53"/>
    <mergeCell ref="B48:B53"/>
    <mergeCell ref="A60:A65"/>
    <mergeCell ref="B60:B65"/>
    <mergeCell ref="A42:A47"/>
    <mergeCell ref="B42:B47"/>
    <mergeCell ref="A54:A59"/>
    <mergeCell ref="B54:B59"/>
    <mergeCell ref="A102:A107"/>
    <mergeCell ref="B102:B107"/>
    <mergeCell ref="A108:A113"/>
    <mergeCell ref="B108:B113"/>
    <mergeCell ref="A114:A119"/>
    <mergeCell ref="B114:B119"/>
    <mergeCell ref="B120:B125"/>
    <mergeCell ref="A132:A137"/>
    <mergeCell ref="B132:B137"/>
    <mergeCell ref="A138:A143"/>
    <mergeCell ref="B138:B143"/>
    <mergeCell ref="A126:A131"/>
    <mergeCell ref="B126:B131"/>
    <mergeCell ref="B150:B155"/>
    <mergeCell ref="B156:B161"/>
    <mergeCell ref="A180:A185"/>
    <mergeCell ref="B180:B185"/>
    <mergeCell ref="C4:C5"/>
    <mergeCell ref="A162:A167"/>
    <mergeCell ref="B162:B167"/>
    <mergeCell ref="A168:A173"/>
    <mergeCell ref="B168:B173"/>
    <mergeCell ref="A174:A179"/>
    <mergeCell ref="B174:B179"/>
    <mergeCell ref="A144:A149"/>
    <mergeCell ref="B144:B149"/>
    <mergeCell ref="A150:A155"/>
    <mergeCell ref="A156:A161"/>
    <mergeCell ref="A120:A125"/>
    <mergeCell ref="A12:A17"/>
    <mergeCell ref="B12:B17"/>
    <mergeCell ref="A18:A23"/>
    <mergeCell ref="B18:B23"/>
    <mergeCell ref="A96:A101"/>
    <mergeCell ref="B96:B101"/>
    <mergeCell ref="A24:A29"/>
    <mergeCell ref="B24:B29"/>
    <mergeCell ref="A30:A35"/>
    <mergeCell ref="B30:B35"/>
    <mergeCell ref="A72:A77"/>
    <mergeCell ref="B72:B77"/>
    <mergeCell ref="A84:A89"/>
    <mergeCell ref="B84:B89"/>
    <mergeCell ref="A90:A95"/>
    <mergeCell ref="B90:B95"/>
  </mergeCells>
  <pageMargins left="0.70866141732283472" right="0.7086614173228347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ресурсное обеспечение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2023-10-11T02:05:19Z</dcterms:modified>
</cp:coreProperties>
</file>