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Лист1!$B$1:$J$56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19" i="1"/>
  <c r="F18" i="1"/>
  <c r="J34" i="1"/>
  <c r="I28" i="1"/>
  <c r="J28" i="1"/>
  <c r="I34" i="1"/>
  <c r="H28" i="1"/>
  <c r="F16" i="1" l="1"/>
  <c r="J22" i="1"/>
  <c r="E25" i="1" l="1"/>
  <c r="E49" i="1"/>
  <c r="J46" i="1"/>
  <c r="G34" i="1" l="1"/>
  <c r="H34" i="1"/>
  <c r="F34" i="1"/>
  <c r="G28" i="1"/>
  <c r="J16" i="1"/>
  <c r="G22" i="1"/>
  <c r="H22" i="1"/>
  <c r="I22" i="1"/>
  <c r="F22" i="1"/>
  <c r="F46" i="1"/>
  <c r="F40" i="1" s="1"/>
  <c r="E23" i="1"/>
  <c r="E24" i="1"/>
  <c r="E26" i="1"/>
  <c r="E27" i="1"/>
  <c r="E29" i="1"/>
  <c r="E30" i="1"/>
  <c r="E31" i="1"/>
  <c r="E32" i="1"/>
  <c r="E33" i="1"/>
  <c r="E35" i="1"/>
  <c r="E36" i="1"/>
  <c r="E37" i="1"/>
  <c r="E38" i="1"/>
  <c r="E39" i="1"/>
  <c r="G21" i="1"/>
  <c r="H21" i="1"/>
  <c r="I21" i="1"/>
  <c r="J21" i="1"/>
  <c r="F21" i="1"/>
  <c r="G20" i="1"/>
  <c r="H20" i="1"/>
  <c r="H14" i="1" s="1"/>
  <c r="I20" i="1"/>
  <c r="J20" i="1"/>
  <c r="F20" i="1"/>
  <c r="G19" i="1"/>
  <c r="H19" i="1"/>
  <c r="I19" i="1"/>
  <c r="J19" i="1"/>
  <c r="J13" i="1" s="1"/>
  <c r="G18" i="1"/>
  <c r="G12" i="1" s="1"/>
  <c r="H18" i="1"/>
  <c r="H12" i="1" s="1"/>
  <c r="I18" i="1"/>
  <c r="J18" i="1"/>
  <c r="J12" i="1" s="1"/>
  <c r="G17" i="1"/>
  <c r="G11" i="1" s="1"/>
  <c r="H17" i="1"/>
  <c r="H11" i="1" s="1"/>
  <c r="I17" i="1"/>
  <c r="I11" i="1" s="1"/>
  <c r="J17" i="1"/>
  <c r="F17" i="1"/>
  <c r="G45" i="1"/>
  <c r="H45" i="1"/>
  <c r="I45" i="1"/>
  <c r="J45" i="1"/>
  <c r="G44" i="1"/>
  <c r="H44" i="1"/>
  <c r="I44" i="1"/>
  <c r="J44" i="1"/>
  <c r="G43" i="1"/>
  <c r="H43" i="1"/>
  <c r="I43" i="1"/>
  <c r="J43" i="1"/>
  <c r="G42" i="1"/>
  <c r="H42" i="1"/>
  <c r="I42" i="1"/>
  <c r="J42" i="1"/>
  <c r="G41" i="1"/>
  <c r="H41" i="1"/>
  <c r="I41" i="1"/>
  <c r="J41" i="1"/>
  <c r="F45" i="1"/>
  <c r="F44" i="1"/>
  <c r="F43" i="1"/>
  <c r="F42" i="1"/>
  <c r="F41" i="1"/>
  <c r="G46" i="1"/>
  <c r="G40" i="1" s="1"/>
  <c r="H46" i="1"/>
  <c r="H40" i="1" s="1"/>
  <c r="I46" i="1"/>
  <c r="I40" i="1" s="1"/>
  <c r="J40" i="1"/>
  <c r="E47" i="1"/>
  <c r="E48" i="1"/>
  <c r="E50" i="1"/>
  <c r="E51" i="1"/>
  <c r="F12" i="1" l="1"/>
  <c r="I14" i="1"/>
  <c r="J14" i="1"/>
  <c r="I12" i="1"/>
  <c r="G14" i="1"/>
  <c r="F15" i="1"/>
  <c r="J15" i="1"/>
  <c r="I15" i="1"/>
  <c r="H15" i="1"/>
  <c r="F11" i="1"/>
  <c r="G15" i="1"/>
  <c r="F14" i="1"/>
  <c r="E14" i="1" s="1"/>
  <c r="J11" i="1"/>
  <c r="J10" i="1" s="1"/>
  <c r="G13" i="1"/>
  <c r="F13" i="1"/>
  <c r="I13" i="1"/>
  <c r="H13" i="1"/>
  <c r="E41" i="1"/>
  <c r="E42" i="1"/>
  <c r="E45" i="1"/>
  <c r="G16" i="1"/>
  <c r="I16" i="1"/>
  <c r="E21" i="1"/>
  <c r="H16" i="1"/>
  <c r="E18" i="1"/>
  <c r="E20" i="1"/>
  <c r="E22" i="1"/>
  <c r="E28" i="1"/>
  <c r="E19" i="1"/>
  <c r="E40" i="1"/>
  <c r="E43" i="1"/>
  <c r="E46" i="1"/>
  <c r="E34" i="1"/>
  <c r="E17" i="1"/>
  <c r="E44" i="1"/>
  <c r="G10" i="1" l="1"/>
  <c r="H10" i="1"/>
  <c r="E15" i="1"/>
  <c r="I10" i="1"/>
  <c r="F10" i="1"/>
  <c r="E16" i="1"/>
  <c r="E12" i="1" l="1"/>
  <c r="E11" i="1" l="1"/>
  <c r="E13" i="1" l="1"/>
  <c r="E10" i="1" s="1"/>
</calcChain>
</file>

<file path=xl/sharedStrings.xml><?xml version="1.0" encoding="utf-8"?>
<sst xmlns="http://schemas.openxmlformats.org/spreadsheetml/2006/main" count="65" uniqueCount="28">
  <si>
    <t>№ п/п</t>
  </si>
  <si>
    <t>Всего</t>
  </si>
  <si>
    <t>Государственный бюджет Республики Саха (Якутия)</t>
  </si>
  <si>
    <t>Федеральный бюджет</t>
  </si>
  <si>
    <t>Внебюджетные источники</t>
  </si>
  <si>
    <t>Источник финансирования</t>
  </si>
  <si>
    <t>Объемы бюджетных ассигнований,  руб.</t>
  </si>
  <si>
    <t>Бюджеты поселений</t>
  </si>
  <si>
    <t>1.1.</t>
  </si>
  <si>
    <t>1.2.</t>
  </si>
  <si>
    <t>2.1.</t>
  </si>
  <si>
    <t>Наименование муниципальной программы/структурных элементов/ мероприятий</t>
  </si>
  <si>
    <t>Муниципальная программа "Развитие физической культуры и спорта в Ленском районе"</t>
  </si>
  <si>
    <t>Комплекс процессных мероприятий</t>
  </si>
  <si>
    <t>1.3.</t>
  </si>
  <si>
    <t>2.</t>
  </si>
  <si>
    <t xml:space="preserve">Приложение №2 </t>
  </si>
  <si>
    <t xml:space="preserve">"Развитие физической культуры </t>
  </si>
  <si>
    <t>и спорта в Ленском районе"</t>
  </si>
  <si>
    <t>Ресурсное обеспечение реализации муниципальной программы "Развитие физической культуры и спорта в Ленском районе"</t>
  </si>
  <si>
    <t>Ведомственный проект "Спорт доступный каждому"</t>
  </si>
  <si>
    <t>Мероприятие "Обеспечение деятельности (оказание услуг) муниципальных учреждений"</t>
  </si>
  <si>
    <t>Мероприятие "Развитие адаптивной физической культуры и спорта"</t>
  </si>
  <si>
    <t>Мероприятие "Подготовка и участие в республиканских, российских соревнованиях"</t>
  </si>
  <si>
    <t>Мероприятие "Организация и проведение физкультурно-оздоровительных и спортивно-массовых мероприятий"</t>
  </si>
  <si>
    <t xml:space="preserve">к паспорту муниципальной программы </t>
  </si>
  <si>
    <t xml:space="preserve">Бюджет МР «Ленский район» </t>
  </si>
  <si>
    <t>И.о. директора __________________________________________Сизых П.Г.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</si>
</sst>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0" fillId="2" borderId="0" xfId="0" applyFill="1"/>
    <xf numFmtId="4" fontId="0" fillId="2" borderId="0" xfId="0" applyNumberFormat="1" applyFill="1"/>
    <xf numFmtId="4" fontId="1" fillId="2" borderId="0" xfId="0" applyNumberFormat="1" applyFont="1" applyFill="1" applyAlignment="1">
      <alignment horizontal="right"/>
    </xf>
    <xf numFmtId="0" fontId="0" fillId="2" borderId="12" xfId="0" applyFill="1" applyBorder="1"/>
    <xf numFmtId="0" fontId="0" fillId="2" borderId="13" xfId="0" applyFill="1" applyBorder="1"/>
    <xf numFmtId="4" fontId="6" fillId="2" borderId="0" xfId="0" applyNumberFormat="1" applyFont="1" applyFill="1"/>
    <xf numFmtId="4" fontId="5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8" fillId="3" borderId="13" xfId="0" applyFont="1" applyFill="1" applyBorder="1"/>
    <xf numFmtId="4" fontId="7" fillId="3" borderId="0" xfId="0" applyNumberFormat="1" applyFont="1" applyFill="1" applyAlignment="1">
      <alignment horizontal="center" vertical="center" wrapText="1"/>
    </xf>
    <xf numFmtId="0" fontId="8" fillId="3" borderId="0" xfId="0" applyFont="1" applyFill="1"/>
    <xf numFmtId="4" fontId="2" fillId="3" borderId="0" xfId="0" applyNumberFormat="1" applyFont="1" applyFill="1" applyAlignment="1">
      <alignment horizontal="center" vertical="center" wrapText="1"/>
    </xf>
    <xf numFmtId="4" fontId="7" fillId="3" borderId="0" xfId="0" applyNumberFormat="1" applyFont="1" applyFill="1" applyAlignment="1">
      <alignment horizontal="center"/>
    </xf>
    <xf numFmtId="0" fontId="9" fillId="4" borderId="0" xfId="0" applyFont="1" applyFill="1"/>
    <xf numFmtId="4" fontId="10" fillId="4" borderId="0" xfId="0" applyNumberFormat="1" applyFont="1" applyFill="1" applyAlignment="1">
      <alignment horizontal="center" vertical="center" wrapText="1"/>
    </xf>
    <xf numFmtId="0" fontId="9" fillId="5" borderId="0" xfId="0" applyFont="1" applyFill="1"/>
    <xf numFmtId="4" fontId="10" fillId="5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wrapText="1"/>
    </xf>
    <xf numFmtId="3" fontId="12" fillId="2" borderId="9" xfId="0" applyNumberFormat="1" applyFont="1" applyFill="1" applyBorder="1" applyAlignment="1">
      <alignment horizontal="center" vertical="center" wrapText="1"/>
    </xf>
    <xf numFmtId="3" fontId="11" fillId="2" borderId="9" xfId="0" applyNumberFormat="1" applyFont="1" applyFill="1" applyBorder="1" applyAlignment="1">
      <alignment horizontal="center" vertical="center" wrapText="1"/>
    </xf>
    <xf numFmtId="3" fontId="11" fillId="2" borderId="22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vertical="center" wrapText="1"/>
    </xf>
    <xf numFmtId="4" fontId="11" fillId="3" borderId="6" xfId="0" applyNumberFormat="1" applyFont="1" applyFill="1" applyBorder="1" applyAlignment="1">
      <alignment horizontal="center" vertical="center" wrapText="1"/>
    </xf>
    <xf numFmtId="4" fontId="12" fillId="3" borderId="6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/>
    </xf>
    <xf numFmtId="0" fontId="11" fillId="3" borderId="9" xfId="0" applyFont="1" applyFill="1" applyBorder="1" applyAlignment="1">
      <alignment vertical="center" wrapText="1"/>
    </xf>
    <xf numFmtId="4" fontId="11" fillId="3" borderId="9" xfId="0" applyNumberFormat="1" applyFont="1" applyFill="1" applyBorder="1" applyAlignment="1">
      <alignment horizontal="center" vertical="center" wrapText="1"/>
    </xf>
    <xf numFmtId="4" fontId="12" fillId="3" borderId="9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vertical="center" wrapText="1"/>
    </xf>
    <xf numFmtId="4" fontId="13" fillId="4" borderId="6" xfId="0" applyNumberFormat="1" applyFont="1" applyFill="1" applyBorder="1" applyAlignment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vertical="center" wrapText="1"/>
    </xf>
    <xf numFmtId="4" fontId="14" fillId="4" borderId="4" xfId="0" applyNumberFormat="1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vertical="center" wrapText="1"/>
    </xf>
    <xf numFmtId="4" fontId="14" fillId="4" borderId="2" xfId="0" applyNumberFormat="1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vertical="center" wrapText="1"/>
    </xf>
    <xf numFmtId="4" fontId="13" fillId="4" borderId="23" xfId="0" applyNumberFormat="1" applyFont="1" applyFill="1" applyBorder="1" applyAlignment="1">
      <alignment horizontal="center" vertical="center" wrapText="1"/>
    </xf>
    <xf numFmtId="4" fontId="14" fillId="4" borderId="10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4" fontId="16" fillId="2" borderId="6" xfId="0" applyNumberFormat="1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vertical="center" wrapText="1"/>
    </xf>
    <xf numFmtId="4" fontId="16" fillId="2" borderId="4" xfId="0" applyNumberFormat="1" applyFont="1" applyFill="1" applyBorder="1" applyAlignment="1">
      <alignment horizontal="center" vertical="center" wrapText="1"/>
    </xf>
    <xf numFmtId="4" fontId="15" fillId="2" borderId="4" xfId="0" applyNumberFormat="1" applyFont="1" applyFill="1" applyBorder="1" applyAlignment="1">
      <alignment horizontal="center" vertical="center" wrapText="1"/>
    </xf>
    <xf numFmtId="4" fontId="15" fillId="2" borderId="25" xfId="0" applyNumberFormat="1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15" fillId="2" borderId="2" xfId="0" applyNumberFormat="1" applyFont="1" applyFill="1" applyBorder="1" applyAlignment="1">
      <alignment horizontal="center" vertical="center" wrapText="1"/>
    </xf>
    <xf numFmtId="4" fontId="15" fillId="2" borderId="24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9" xfId="0" applyNumberFormat="1" applyFont="1" applyFill="1" applyBorder="1" applyAlignment="1">
      <alignment horizontal="center" vertical="center" wrapText="1"/>
    </xf>
    <xf numFmtId="4" fontId="15" fillId="2" borderId="19" xfId="0" applyNumberFormat="1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vertical="center" wrapText="1"/>
    </xf>
    <xf numFmtId="4" fontId="16" fillId="2" borderId="10" xfId="0" applyNumberFormat="1" applyFont="1" applyFill="1" applyBorder="1" applyAlignment="1">
      <alignment horizontal="center" vertical="center" wrapText="1"/>
    </xf>
    <xf numFmtId="4" fontId="15" fillId="2" borderId="10" xfId="0" applyNumberFormat="1" applyFont="1" applyFill="1" applyBorder="1" applyAlignment="1">
      <alignment horizontal="center" vertical="center" wrapText="1"/>
    </xf>
    <xf numFmtId="4" fontId="15" fillId="2" borderId="26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4" fontId="13" fillId="5" borderId="3" xfId="0" applyNumberFormat="1" applyFont="1" applyFill="1" applyBorder="1" applyAlignment="1">
      <alignment horizontal="center" vertical="center" wrapText="1"/>
    </xf>
    <xf numFmtId="4" fontId="14" fillId="5" borderId="6" xfId="0" applyNumberFormat="1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vertical="center" wrapText="1"/>
    </xf>
    <xf numFmtId="4" fontId="13" fillId="5" borderId="6" xfId="0" applyNumberFormat="1" applyFont="1" applyFill="1" applyBorder="1" applyAlignment="1">
      <alignment horizontal="center" vertical="center" wrapText="1"/>
    </xf>
    <xf numFmtId="4" fontId="14" fillId="5" borderId="4" xfId="0" applyNumberFormat="1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vertical="center" wrapText="1"/>
    </xf>
    <xf numFmtId="4" fontId="14" fillId="5" borderId="2" xfId="0" applyNumberFormat="1" applyFont="1" applyFill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vertical="center" wrapText="1"/>
    </xf>
    <xf numFmtId="4" fontId="13" fillId="5" borderId="23" xfId="0" applyNumberFormat="1" applyFont="1" applyFill="1" applyBorder="1" applyAlignment="1">
      <alignment horizontal="center" vertical="center" wrapText="1"/>
    </xf>
    <xf numFmtId="4" fontId="14" fillId="5" borderId="1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4" fontId="15" fillId="2" borderId="0" xfId="0" applyNumberFormat="1" applyFont="1" applyFill="1" applyAlignment="1">
      <alignment horizontal="center" vertical="center" wrapText="1"/>
    </xf>
    <xf numFmtId="4" fontId="16" fillId="2" borderId="0" xfId="0" applyNumberFormat="1" applyFont="1" applyFill="1" applyAlignment="1">
      <alignment horizontal="center" vertical="center" wrapText="1"/>
    </xf>
    <xf numFmtId="0" fontId="5" fillId="0" borderId="0" xfId="0" applyFont="1"/>
    <xf numFmtId="0" fontId="5" fillId="2" borderId="0" xfId="0" applyFont="1" applyFill="1"/>
    <xf numFmtId="4" fontId="5" fillId="2" borderId="0" xfId="0" applyNumberFormat="1" applyFont="1" applyFill="1"/>
    <xf numFmtId="4" fontId="16" fillId="2" borderId="0" xfId="0" applyNumberFormat="1" applyFont="1" applyFill="1"/>
    <xf numFmtId="4" fontId="16" fillId="2" borderId="0" xfId="0" applyNumberFormat="1" applyFont="1" applyFill="1" applyAlignment="1">
      <alignment wrapText="1"/>
    </xf>
    <xf numFmtId="4" fontId="17" fillId="2" borderId="0" xfId="0" applyNumberFormat="1" applyFont="1" applyFill="1" applyAlignment="1">
      <alignment wrapText="1"/>
    </xf>
    <xf numFmtId="4" fontId="17" fillId="2" borderId="0" xfId="0" applyNumberFormat="1" applyFont="1" applyFill="1" applyAlignment="1">
      <alignment horizontal="left"/>
    </xf>
    <xf numFmtId="4" fontId="17" fillId="2" borderId="0" xfId="0" applyNumberFormat="1" applyFont="1" applyFill="1"/>
    <xf numFmtId="0" fontId="11" fillId="0" borderId="0" xfId="0" applyFont="1" applyAlignment="1">
      <alignment horizontal="left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16" fontId="15" fillId="2" borderId="5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left"/>
    </xf>
    <xf numFmtId="0" fontId="18" fillId="0" borderId="0" xfId="0" applyFont="1" applyAlignment="1">
      <alignment horizontal="center" wrapText="1"/>
    </xf>
    <xf numFmtId="16" fontId="15" fillId="2" borderId="21" xfId="0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view="pageBreakPreview" topLeftCell="B28" zoomScaleSheetLayoutView="100" workbookViewId="0">
      <selection activeCell="F12" sqref="F12"/>
    </sheetView>
  </sheetViews>
  <sheetFormatPr defaultRowHeight="15" x14ac:dyDescent="0.25"/>
  <cols>
    <col min="1" max="1" width="9.140625" hidden="1" customWidth="1"/>
    <col min="2" max="2" width="4.85546875" customWidth="1"/>
    <col min="3" max="3" width="39.42578125" customWidth="1"/>
    <col min="4" max="4" width="32.5703125" style="2" customWidth="1"/>
    <col min="5" max="5" width="20.140625" style="3" customWidth="1"/>
    <col min="6" max="6" width="16" style="7" customWidth="1"/>
    <col min="7" max="7" width="15.5703125" style="3" customWidth="1"/>
    <col min="8" max="8" width="16.42578125" style="7" customWidth="1"/>
    <col min="9" max="9" width="16.85546875" style="3" customWidth="1"/>
    <col min="10" max="10" width="15.5703125" style="3" customWidth="1"/>
    <col min="11" max="11" width="15.85546875" customWidth="1"/>
  </cols>
  <sheetData>
    <row r="1" spans="1:11" ht="17.25" customHeight="1" x14ac:dyDescent="0.25">
      <c r="A1" s="1"/>
      <c r="B1" s="85"/>
      <c r="C1" s="85"/>
      <c r="D1" s="86"/>
      <c r="E1" s="87"/>
      <c r="F1" s="88"/>
      <c r="G1" s="87"/>
      <c r="H1" s="109" t="s">
        <v>16</v>
      </c>
      <c r="I1" s="109"/>
      <c r="J1" s="109"/>
      <c r="K1" s="8"/>
    </row>
    <row r="2" spans="1:11" ht="16.5" customHeight="1" x14ac:dyDescent="0.25">
      <c r="A2" s="1"/>
      <c r="B2" s="85"/>
      <c r="C2" s="85"/>
      <c r="D2" s="86"/>
      <c r="E2" s="87"/>
      <c r="F2" s="88"/>
      <c r="G2" s="87"/>
      <c r="H2" s="92" t="s">
        <v>25</v>
      </c>
      <c r="I2" s="92"/>
      <c r="J2" s="91"/>
      <c r="K2" s="8"/>
    </row>
    <row r="3" spans="1:11" ht="15" customHeight="1" x14ac:dyDescent="0.25">
      <c r="A3" s="1"/>
      <c r="B3" s="85"/>
      <c r="C3" s="85"/>
      <c r="D3" s="86"/>
      <c r="E3" s="87"/>
      <c r="F3" s="88"/>
      <c r="G3" s="87"/>
      <c r="H3" s="92" t="s">
        <v>17</v>
      </c>
      <c r="I3" s="92"/>
      <c r="J3" s="91"/>
      <c r="K3" s="8"/>
    </row>
    <row r="4" spans="1:11" ht="15" customHeight="1" x14ac:dyDescent="0.25">
      <c r="A4" s="1"/>
      <c r="B4" s="85"/>
      <c r="C4" s="85"/>
      <c r="D4" s="86"/>
      <c r="E4" s="87"/>
      <c r="F4" s="88"/>
      <c r="G4" s="87"/>
      <c r="H4" s="109" t="s">
        <v>18</v>
      </c>
      <c r="I4" s="109"/>
      <c r="J4" s="91"/>
      <c r="K4" s="8"/>
    </row>
    <row r="5" spans="1:11" ht="18" customHeight="1" x14ac:dyDescent="0.25">
      <c r="A5" s="1"/>
      <c r="B5" s="85"/>
      <c r="C5" s="24"/>
      <c r="D5" s="24"/>
      <c r="E5" s="24"/>
      <c r="F5" s="24"/>
      <c r="G5" s="24"/>
      <c r="H5" s="89"/>
      <c r="I5" s="90"/>
      <c r="J5" s="90"/>
    </row>
    <row r="6" spans="1:11" ht="18.75" x14ac:dyDescent="0.3">
      <c r="A6" s="1"/>
      <c r="B6" s="110" t="s">
        <v>19</v>
      </c>
      <c r="C6" s="110"/>
      <c r="D6" s="110"/>
      <c r="E6" s="110"/>
      <c r="F6" s="110"/>
      <c r="G6" s="110"/>
      <c r="H6" s="110"/>
      <c r="I6" s="110"/>
      <c r="J6" s="110"/>
    </row>
    <row r="7" spans="1:11" ht="16.5" customHeight="1" thickBot="1" x14ac:dyDescent="0.3">
      <c r="A7" s="1"/>
      <c r="B7" s="85"/>
      <c r="C7" s="85"/>
      <c r="D7" s="86"/>
      <c r="E7" s="87"/>
      <c r="F7" s="88"/>
      <c r="G7" s="87"/>
      <c r="H7" s="88"/>
      <c r="I7" s="87"/>
      <c r="J7" s="87"/>
      <c r="K7" s="4"/>
    </row>
    <row r="8" spans="1:11" s="2" customFormat="1" ht="71.25" customHeight="1" x14ac:dyDescent="0.25">
      <c r="A8" s="5"/>
      <c r="B8" s="112" t="s">
        <v>0</v>
      </c>
      <c r="C8" s="114" t="s">
        <v>11</v>
      </c>
      <c r="D8" s="114" t="s">
        <v>5</v>
      </c>
      <c r="E8" s="130" t="s">
        <v>1</v>
      </c>
      <c r="F8" s="122" t="s">
        <v>6</v>
      </c>
      <c r="G8" s="123"/>
      <c r="H8" s="123"/>
      <c r="I8" s="123"/>
      <c r="J8" s="123"/>
      <c r="K8" s="9"/>
    </row>
    <row r="9" spans="1:11" s="2" customFormat="1" ht="19.5" customHeight="1" thickBot="1" x14ac:dyDescent="0.3">
      <c r="A9" s="6"/>
      <c r="B9" s="113"/>
      <c r="C9" s="115"/>
      <c r="D9" s="115"/>
      <c r="E9" s="131"/>
      <c r="F9" s="25">
        <v>2024</v>
      </c>
      <c r="G9" s="26">
        <v>2025</v>
      </c>
      <c r="H9" s="25">
        <v>2026</v>
      </c>
      <c r="I9" s="26">
        <v>2027</v>
      </c>
      <c r="J9" s="27">
        <v>2028</v>
      </c>
      <c r="K9" s="10"/>
    </row>
    <row r="10" spans="1:11" s="17" customFormat="1" ht="19.5" customHeight="1" x14ac:dyDescent="0.25">
      <c r="A10" s="15"/>
      <c r="B10" s="119"/>
      <c r="C10" s="116" t="s">
        <v>12</v>
      </c>
      <c r="D10" s="28" t="s">
        <v>1</v>
      </c>
      <c r="E10" s="29">
        <f>SUM(E11:E15)</f>
        <v>1106099772.8</v>
      </c>
      <c r="F10" s="30">
        <f>F11+F12+F13+F14+F15</f>
        <v>190367788.46000001</v>
      </c>
      <c r="G10" s="30">
        <f t="shared" ref="G10:J10" si="0">G11+G12+G13+G14+G15</f>
        <v>226002750.49000001</v>
      </c>
      <c r="H10" s="30">
        <f t="shared" si="0"/>
        <v>219099469.13</v>
      </c>
      <c r="I10" s="30">
        <f t="shared" si="0"/>
        <v>220629764.72</v>
      </c>
      <c r="J10" s="30">
        <f t="shared" si="0"/>
        <v>250000000</v>
      </c>
      <c r="K10" s="16"/>
    </row>
    <row r="11" spans="1:11" s="17" customFormat="1" ht="19.5" customHeight="1" x14ac:dyDescent="0.25">
      <c r="A11" s="15"/>
      <c r="B11" s="120"/>
      <c r="C11" s="117"/>
      <c r="D11" s="31" t="s">
        <v>3</v>
      </c>
      <c r="E11" s="32">
        <f t="shared" ref="E11" si="1">SUM(F11:J11)</f>
        <v>0</v>
      </c>
      <c r="F11" s="33">
        <f>F17+F41</f>
        <v>0</v>
      </c>
      <c r="G11" s="33">
        <f t="shared" ref="G11:J11" si="2">G17+G41</f>
        <v>0</v>
      </c>
      <c r="H11" s="33">
        <f t="shared" si="2"/>
        <v>0</v>
      </c>
      <c r="I11" s="33">
        <f t="shared" si="2"/>
        <v>0</v>
      </c>
      <c r="J11" s="33">
        <f t="shared" si="2"/>
        <v>0</v>
      </c>
      <c r="K11" s="18"/>
    </row>
    <row r="12" spans="1:11" s="17" customFormat="1" ht="31.5" customHeight="1" x14ac:dyDescent="0.25">
      <c r="A12" s="15"/>
      <c r="B12" s="120"/>
      <c r="C12" s="117"/>
      <c r="D12" s="31" t="s">
        <v>2</v>
      </c>
      <c r="E12" s="32">
        <f t="shared" ref="E12:E51" si="3">SUM(F12:J12)</f>
        <v>10021496.720000001</v>
      </c>
      <c r="F12" s="33">
        <f>F18+F42</f>
        <v>10021496.720000001</v>
      </c>
      <c r="G12" s="33">
        <f t="shared" ref="G12:J12" si="4">G18+G42</f>
        <v>0</v>
      </c>
      <c r="H12" s="33">
        <f t="shared" si="4"/>
        <v>0</v>
      </c>
      <c r="I12" s="33">
        <f t="shared" si="4"/>
        <v>0</v>
      </c>
      <c r="J12" s="33">
        <f t="shared" si="4"/>
        <v>0</v>
      </c>
      <c r="K12" s="18"/>
    </row>
    <row r="13" spans="1:11" s="17" customFormat="1" ht="19.5" customHeight="1" x14ac:dyDescent="0.25">
      <c r="A13" s="15"/>
      <c r="B13" s="120"/>
      <c r="C13" s="117"/>
      <c r="D13" s="31" t="s">
        <v>26</v>
      </c>
      <c r="E13" s="32">
        <f t="shared" si="3"/>
        <v>1096078276.0799999</v>
      </c>
      <c r="F13" s="34">
        <f>F19+F43</f>
        <v>180346291.74000001</v>
      </c>
      <c r="G13" s="34">
        <f t="shared" ref="G13:J13" si="5">G19+G43</f>
        <v>226002750.49000001</v>
      </c>
      <c r="H13" s="34">
        <f t="shared" si="5"/>
        <v>219099469.13</v>
      </c>
      <c r="I13" s="34">
        <f t="shared" si="5"/>
        <v>220629764.72</v>
      </c>
      <c r="J13" s="34">
        <f t="shared" si="5"/>
        <v>250000000</v>
      </c>
      <c r="K13" s="19"/>
    </row>
    <row r="14" spans="1:11" s="17" customFormat="1" ht="19.5" customHeight="1" x14ac:dyDescent="0.25">
      <c r="A14" s="15"/>
      <c r="B14" s="120"/>
      <c r="C14" s="117"/>
      <c r="D14" s="31" t="s">
        <v>7</v>
      </c>
      <c r="E14" s="32">
        <f t="shared" si="3"/>
        <v>0</v>
      </c>
      <c r="F14" s="33">
        <f>F20+F44</f>
        <v>0</v>
      </c>
      <c r="G14" s="33">
        <f t="shared" ref="G14:J14" si="6">G20+G44</f>
        <v>0</v>
      </c>
      <c r="H14" s="33">
        <f t="shared" si="6"/>
        <v>0</v>
      </c>
      <c r="I14" s="33">
        <f t="shared" si="6"/>
        <v>0</v>
      </c>
      <c r="J14" s="33">
        <f t="shared" si="6"/>
        <v>0</v>
      </c>
      <c r="K14" s="18"/>
    </row>
    <row r="15" spans="1:11" s="17" customFormat="1" ht="19.5" customHeight="1" thickBot="1" x14ac:dyDescent="0.3">
      <c r="A15" s="15"/>
      <c r="B15" s="121"/>
      <c r="C15" s="118"/>
      <c r="D15" s="35" t="s">
        <v>4</v>
      </c>
      <c r="E15" s="36">
        <f t="shared" si="3"/>
        <v>0</v>
      </c>
      <c r="F15" s="37">
        <f>F21+F45</f>
        <v>0</v>
      </c>
      <c r="G15" s="37">
        <f t="shared" ref="G15:J15" si="7">G21+G45</f>
        <v>0</v>
      </c>
      <c r="H15" s="37">
        <f t="shared" si="7"/>
        <v>0</v>
      </c>
      <c r="I15" s="37">
        <f t="shared" si="7"/>
        <v>0</v>
      </c>
      <c r="J15" s="37">
        <f t="shared" si="7"/>
        <v>0</v>
      </c>
      <c r="K15" s="18"/>
    </row>
    <row r="16" spans="1:11" s="20" customFormat="1" ht="15" customHeight="1" thickBot="1" x14ac:dyDescent="0.3">
      <c r="B16" s="124">
        <v>1</v>
      </c>
      <c r="C16" s="127" t="s">
        <v>20</v>
      </c>
      <c r="D16" s="38" t="s">
        <v>1</v>
      </c>
      <c r="E16" s="39">
        <f t="shared" si="3"/>
        <v>100614571.8</v>
      </c>
      <c r="F16" s="40">
        <f>F21+F20+F19+F18+F17</f>
        <v>19881235.800000001</v>
      </c>
      <c r="G16" s="40">
        <f t="shared" ref="G16:I16" si="8">G22+G28+G34</f>
        <v>19451112</v>
      </c>
      <c r="H16" s="40">
        <f t="shared" si="8"/>
        <v>20641112</v>
      </c>
      <c r="I16" s="40">
        <f t="shared" si="8"/>
        <v>20641112</v>
      </c>
      <c r="J16" s="40">
        <f>J22+J28+J34</f>
        <v>20000000</v>
      </c>
      <c r="K16" s="21"/>
    </row>
    <row r="17" spans="2:11" s="20" customFormat="1" ht="16.5" thickBot="1" x14ac:dyDescent="0.3">
      <c r="B17" s="125"/>
      <c r="C17" s="128"/>
      <c r="D17" s="41" t="s">
        <v>3</v>
      </c>
      <c r="E17" s="39">
        <f t="shared" si="3"/>
        <v>0</v>
      </c>
      <c r="F17" s="42">
        <f t="shared" ref="F17:F21" si="9">F23+F29+F35</f>
        <v>0</v>
      </c>
      <c r="G17" s="42">
        <f t="shared" ref="G17:J17" si="10">G23+G29+G35</f>
        <v>0</v>
      </c>
      <c r="H17" s="42">
        <f t="shared" si="10"/>
        <v>0</v>
      </c>
      <c r="I17" s="42">
        <f t="shared" si="10"/>
        <v>0</v>
      </c>
      <c r="J17" s="42">
        <f t="shared" si="10"/>
        <v>0</v>
      </c>
      <c r="K17" s="21"/>
    </row>
    <row r="18" spans="2:11" s="20" customFormat="1" ht="32.25" thickBot="1" x14ac:dyDescent="0.3">
      <c r="B18" s="125"/>
      <c r="C18" s="128"/>
      <c r="D18" s="43" t="s">
        <v>2</v>
      </c>
      <c r="E18" s="39">
        <f t="shared" si="3"/>
        <v>58712</v>
      </c>
      <c r="F18" s="44">
        <f>F24+F30+F36</f>
        <v>58712</v>
      </c>
      <c r="G18" s="44">
        <f t="shared" ref="G18:J18" si="11">G24+G30+G36</f>
        <v>0</v>
      </c>
      <c r="H18" s="44">
        <f t="shared" si="11"/>
        <v>0</v>
      </c>
      <c r="I18" s="44">
        <f t="shared" si="11"/>
        <v>0</v>
      </c>
      <c r="J18" s="44">
        <f t="shared" si="11"/>
        <v>0</v>
      </c>
      <c r="K18" s="21"/>
    </row>
    <row r="19" spans="2:11" s="20" customFormat="1" ht="32.25" thickBot="1" x14ac:dyDescent="0.3">
      <c r="B19" s="125"/>
      <c r="C19" s="128"/>
      <c r="D19" s="43" t="s">
        <v>26</v>
      </c>
      <c r="E19" s="39">
        <f t="shared" si="3"/>
        <v>100555859.8</v>
      </c>
      <c r="F19" s="45">
        <f>F25+F31+F37</f>
        <v>19822523.800000001</v>
      </c>
      <c r="G19" s="45">
        <f t="shared" ref="G19:J19" si="12">G25+G31+G37</f>
        <v>19451112</v>
      </c>
      <c r="H19" s="45">
        <f t="shared" si="12"/>
        <v>20641112</v>
      </c>
      <c r="I19" s="45">
        <f t="shared" si="12"/>
        <v>20641112</v>
      </c>
      <c r="J19" s="45">
        <f t="shared" si="12"/>
        <v>20000000</v>
      </c>
      <c r="K19" s="21"/>
    </row>
    <row r="20" spans="2:11" s="20" customFormat="1" ht="16.5" thickBot="1" x14ac:dyDescent="0.3">
      <c r="B20" s="125"/>
      <c r="C20" s="128"/>
      <c r="D20" s="43" t="s">
        <v>7</v>
      </c>
      <c r="E20" s="39">
        <f t="shared" si="3"/>
        <v>0</v>
      </c>
      <c r="F20" s="45">
        <f t="shared" si="9"/>
        <v>0</v>
      </c>
      <c r="G20" s="45">
        <f t="shared" ref="G20:J20" si="13">G26+G32+G38</f>
        <v>0</v>
      </c>
      <c r="H20" s="45">
        <f t="shared" si="13"/>
        <v>0</v>
      </c>
      <c r="I20" s="45">
        <f t="shared" si="13"/>
        <v>0</v>
      </c>
      <c r="J20" s="45">
        <f t="shared" si="13"/>
        <v>0</v>
      </c>
      <c r="K20" s="21"/>
    </row>
    <row r="21" spans="2:11" s="20" customFormat="1" ht="16.5" thickBot="1" x14ac:dyDescent="0.3">
      <c r="B21" s="126"/>
      <c r="C21" s="129"/>
      <c r="D21" s="46" t="s">
        <v>4</v>
      </c>
      <c r="E21" s="47">
        <f t="shared" si="3"/>
        <v>0</v>
      </c>
      <c r="F21" s="48">
        <f t="shared" si="9"/>
        <v>0</v>
      </c>
      <c r="G21" s="48">
        <f t="shared" ref="G21:J21" si="14">G27+G33+G39</f>
        <v>0</v>
      </c>
      <c r="H21" s="48">
        <f t="shared" si="14"/>
        <v>0</v>
      </c>
      <c r="I21" s="48">
        <f t="shared" si="14"/>
        <v>0</v>
      </c>
      <c r="J21" s="48">
        <f t="shared" si="14"/>
        <v>0</v>
      </c>
      <c r="K21" s="21"/>
    </row>
    <row r="22" spans="2:11" ht="15" customHeight="1" x14ac:dyDescent="0.25">
      <c r="B22" s="111" t="s">
        <v>8</v>
      </c>
      <c r="C22" s="97" t="s">
        <v>24</v>
      </c>
      <c r="D22" s="49" t="s">
        <v>1</v>
      </c>
      <c r="E22" s="50">
        <f t="shared" si="3"/>
        <v>10336540.4</v>
      </c>
      <c r="F22" s="51">
        <f>F23+F24+F25+F26+F27</f>
        <v>2395340.4</v>
      </c>
      <c r="G22" s="51">
        <f t="shared" ref="G22:J22" si="15">G23+G24+G25+G26+G27</f>
        <v>1880400</v>
      </c>
      <c r="H22" s="51">
        <f t="shared" si="15"/>
        <v>1880400</v>
      </c>
      <c r="I22" s="51">
        <f t="shared" si="15"/>
        <v>1880400</v>
      </c>
      <c r="J22" s="51">
        <f t="shared" si="15"/>
        <v>2300000</v>
      </c>
      <c r="K22" s="11"/>
    </row>
    <row r="23" spans="2:11" ht="15.75" x14ac:dyDescent="0.25">
      <c r="B23" s="95"/>
      <c r="C23" s="98"/>
      <c r="D23" s="52" t="s">
        <v>3</v>
      </c>
      <c r="E23" s="50">
        <f t="shared" si="3"/>
        <v>0</v>
      </c>
      <c r="F23" s="53">
        <v>0</v>
      </c>
      <c r="G23" s="54">
        <v>0</v>
      </c>
      <c r="H23" s="53">
        <v>0</v>
      </c>
      <c r="I23" s="54">
        <v>0</v>
      </c>
      <c r="J23" s="55">
        <v>0</v>
      </c>
      <c r="K23" s="11"/>
    </row>
    <row r="24" spans="2:11" ht="31.5" x14ac:dyDescent="0.25">
      <c r="B24" s="95"/>
      <c r="C24" s="98"/>
      <c r="D24" s="56" t="s">
        <v>2</v>
      </c>
      <c r="E24" s="50">
        <f t="shared" si="3"/>
        <v>0</v>
      </c>
      <c r="F24" s="57">
        <v>0</v>
      </c>
      <c r="G24" s="58">
        <v>0</v>
      </c>
      <c r="H24" s="57">
        <v>0</v>
      </c>
      <c r="I24" s="59">
        <v>0</v>
      </c>
      <c r="J24" s="60">
        <v>0</v>
      </c>
      <c r="K24" s="11"/>
    </row>
    <row r="25" spans="2:11" ht="15.75" x14ac:dyDescent="0.25">
      <c r="B25" s="95"/>
      <c r="C25" s="98"/>
      <c r="D25" s="56" t="s">
        <v>26</v>
      </c>
      <c r="E25" s="50">
        <f t="shared" si="3"/>
        <v>10336540.4</v>
      </c>
      <c r="F25" s="61">
        <v>2395340.4</v>
      </c>
      <c r="G25" s="62">
        <v>1880400</v>
      </c>
      <c r="H25" s="61">
        <v>1880400</v>
      </c>
      <c r="I25" s="62">
        <v>1880400</v>
      </c>
      <c r="J25" s="63">
        <v>2300000</v>
      </c>
      <c r="K25" s="11"/>
    </row>
    <row r="26" spans="2:11" ht="15.75" x14ac:dyDescent="0.25">
      <c r="B26" s="95"/>
      <c r="C26" s="98"/>
      <c r="D26" s="56" t="s">
        <v>7</v>
      </c>
      <c r="E26" s="50">
        <f t="shared" si="3"/>
        <v>0</v>
      </c>
      <c r="F26" s="61">
        <v>0</v>
      </c>
      <c r="G26" s="50">
        <v>0</v>
      </c>
      <c r="H26" s="61">
        <v>0</v>
      </c>
      <c r="I26" s="50">
        <v>0</v>
      </c>
      <c r="J26" s="64">
        <v>0</v>
      </c>
      <c r="K26" s="11"/>
    </row>
    <row r="27" spans="2:11" ht="16.5" thickBot="1" x14ac:dyDescent="0.3">
      <c r="B27" s="96"/>
      <c r="C27" s="99"/>
      <c r="D27" s="65" t="s">
        <v>4</v>
      </c>
      <c r="E27" s="50">
        <f t="shared" si="3"/>
        <v>0</v>
      </c>
      <c r="F27" s="66">
        <v>0</v>
      </c>
      <c r="G27" s="67">
        <v>0</v>
      </c>
      <c r="H27" s="66">
        <v>0</v>
      </c>
      <c r="I27" s="67">
        <v>0</v>
      </c>
      <c r="J27" s="68">
        <v>0</v>
      </c>
      <c r="K27" s="11"/>
    </row>
    <row r="28" spans="2:11" ht="15" customHeight="1" x14ac:dyDescent="0.25">
      <c r="B28" s="94" t="s">
        <v>9</v>
      </c>
      <c r="C28" s="97" t="s">
        <v>23</v>
      </c>
      <c r="D28" s="49" t="s">
        <v>1</v>
      </c>
      <c r="E28" s="50">
        <f t="shared" si="3"/>
        <v>86016413.400000006</v>
      </c>
      <c r="F28" s="51">
        <f>F29+F30+F31+F32+F33</f>
        <v>16500163.4</v>
      </c>
      <c r="G28" s="51">
        <f t="shared" ref="G28:J28" si="16">G29+G30+G31+G32+G33</f>
        <v>16678750</v>
      </c>
      <c r="H28" s="51">
        <f t="shared" si="16"/>
        <v>17868750</v>
      </c>
      <c r="I28" s="51">
        <f t="shared" si="16"/>
        <v>17868750</v>
      </c>
      <c r="J28" s="51">
        <f t="shared" si="16"/>
        <v>17100000</v>
      </c>
      <c r="K28" s="11"/>
    </row>
    <row r="29" spans="2:11" ht="15.75" x14ac:dyDescent="0.25">
      <c r="B29" s="95"/>
      <c r="C29" s="98"/>
      <c r="D29" s="52" t="s">
        <v>3</v>
      </c>
      <c r="E29" s="50">
        <f t="shared" si="3"/>
        <v>0</v>
      </c>
      <c r="F29" s="53">
        <v>0</v>
      </c>
      <c r="G29" s="54">
        <v>0</v>
      </c>
      <c r="H29" s="53">
        <v>0</v>
      </c>
      <c r="I29" s="54">
        <v>0</v>
      </c>
      <c r="J29" s="55">
        <v>0</v>
      </c>
      <c r="K29" s="11"/>
    </row>
    <row r="30" spans="2:11" ht="31.5" x14ac:dyDescent="0.25">
      <c r="B30" s="95"/>
      <c r="C30" s="98"/>
      <c r="D30" s="56" t="s">
        <v>2</v>
      </c>
      <c r="E30" s="50">
        <f t="shared" si="3"/>
        <v>58712</v>
      </c>
      <c r="F30" s="57">
        <v>58712</v>
      </c>
      <c r="G30" s="58">
        <v>0</v>
      </c>
      <c r="H30" s="57">
        <v>0</v>
      </c>
      <c r="I30" s="59">
        <v>0</v>
      </c>
      <c r="J30" s="60">
        <v>0</v>
      </c>
      <c r="K30" s="11"/>
    </row>
    <row r="31" spans="2:11" ht="15.75" x14ac:dyDescent="0.25">
      <c r="B31" s="95"/>
      <c r="C31" s="98"/>
      <c r="D31" s="56" t="s">
        <v>26</v>
      </c>
      <c r="E31" s="50">
        <f t="shared" si="3"/>
        <v>85957701.400000006</v>
      </c>
      <c r="F31" s="61">
        <v>16441451.4</v>
      </c>
      <c r="G31" s="62">
        <v>16678750</v>
      </c>
      <c r="H31" s="61">
        <v>17868750</v>
      </c>
      <c r="I31" s="62">
        <v>17868750</v>
      </c>
      <c r="J31" s="63">
        <v>17100000</v>
      </c>
      <c r="K31" s="11"/>
    </row>
    <row r="32" spans="2:11" ht="15.75" x14ac:dyDescent="0.25">
      <c r="B32" s="95"/>
      <c r="C32" s="98"/>
      <c r="D32" s="56" t="s">
        <v>7</v>
      </c>
      <c r="E32" s="50">
        <f t="shared" si="3"/>
        <v>0</v>
      </c>
      <c r="F32" s="61">
        <v>0</v>
      </c>
      <c r="G32" s="50">
        <v>0</v>
      </c>
      <c r="H32" s="61">
        <v>0</v>
      </c>
      <c r="I32" s="50">
        <v>0</v>
      </c>
      <c r="J32" s="64">
        <v>0</v>
      </c>
      <c r="K32" s="11"/>
    </row>
    <row r="33" spans="2:11" ht="16.5" thickBot="1" x14ac:dyDescent="0.3">
      <c r="B33" s="96"/>
      <c r="C33" s="99"/>
      <c r="D33" s="65" t="s">
        <v>4</v>
      </c>
      <c r="E33" s="50">
        <f t="shared" si="3"/>
        <v>0</v>
      </c>
      <c r="F33" s="66">
        <v>0</v>
      </c>
      <c r="G33" s="67">
        <v>0</v>
      </c>
      <c r="H33" s="66">
        <v>0</v>
      </c>
      <c r="I33" s="67">
        <v>0</v>
      </c>
      <c r="J33" s="68">
        <v>0</v>
      </c>
      <c r="K33" s="11"/>
    </row>
    <row r="34" spans="2:11" ht="15" customHeight="1" x14ac:dyDescent="0.25">
      <c r="B34" s="94" t="s">
        <v>14</v>
      </c>
      <c r="C34" s="97" t="s">
        <v>22</v>
      </c>
      <c r="D34" s="49" t="s">
        <v>1</v>
      </c>
      <c r="E34" s="50">
        <f t="shared" si="3"/>
        <v>4261618</v>
      </c>
      <c r="F34" s="51">
        <f>F35+F36+F37+F38+F39</f>
        <v>985732</v>
      </c>
      <c r="G34" s="51">
        <f t="shared" ref="G34:J34" si="17">G35+G36+G37+G38+G39</f>
        <v>891962</v>
      </c>
      <c r="H34" s="51">
        <f t="shared" si="17"/>
        <v>891962</v>
      </c>
      <c r="I34" s="51">
        <f t="shared" si="17"/>
        <v>891962</v>
      </c>
      <c r="J34" s="51">
        <f t="shared" si="17"/>
        <v>600000</v>
      </c>
      <c r="K34" s="11"/>
    </row>
    <row r="35" spans="2:11" ht="15.75" x14ac:dyDescent="0.25">
      <c r="B35" s="95"/>
      <c r="C35" s="98"/>
      <c r="D35" s="52" t="s">
        <v>3</v>
      </c>
      <c r="E35" s="50">
        <f t="shared" si="3"/>
        <v>0</v>
      </c>
      <c r="F35" s="53">
        <v>0</v>
      </c>
      <c r="G35" s="54">
        <v>0</v>
      </c>
      <c r="H35" s="53">
        <v>0</v>
      </c>
      <c r="I35" s="54">
        <v>0</v>
      </c>
      <c r="J35" s="55">
        <v>0</v>
      </c>
      <c r="K35" s="11"/>
    </row>
    <row r="36" spans="2:11" ht="31.5" x14ac:dyDescent="0.25">
      <c r="B36" s="95"/>
      <c r="C36" s="98"/>
      <c r="D36" s="56" t="s">
        <v>2</v>
      </c>
      <c r="E36" s="50">
        <f t="shared" si="3"/>
        <v>0</v>
      </c>
      <c r="F36" s="57">
        <v>0</v>
      </c>
      <c r="G36" s="58">
        <v>0</v>
      </c>
      <c r="H36" s="57">
        <v>0</v>
      </c>
      <c r="I36" s="59">
        <v>0</v>
      </c>
      <c r="J36" s="60">
        <v>0</v>
      </c>
      <c r="K36" s="11"/>
    </row>
    <row r="37" spans="2:11" ht="15.75" x14ac:dyDescent="0.25">
      <c r="B37" s="95"/>
      <c r="C37" s="98"/>
      <c r="D37" s="56" t="s">
        <v>26</v>
      </c>
      <c r="E37" s="50">
        <f t="shared" si="3"/>
        <v>4261618</v>
      </c>
      <c r="F37" s="61">
        <v>985732</v>
      </c>
      <c r="G37" s="62">
        <v>891962</v>
      </c>
      <c r="H37" s="61">
        <v>891962</v>
      </c>
      <c r="I37" s="62">
        <v>891962</v>
      </c>
      <c r="J37" s="63">
        <v>600000</v>
      </c>
      <c r="K37" s="11"/>
    </row>
    <row r="38" spans="2:11" ht="15.75" x14ac:dyDescent="0.25">
      <c r="B38" s="95"/>
      <c r="C38" s="98"/>
      <c r="D38" s="56" t="s">
        <v>7</v>
      </c>
      <c r="E38" s="50">
        <f t="shared" si="3"/>
        <v>0</v>
      </c>
      <c r="F38" s="61">
        <v>0</v>
      </c>
      <c r="G38" s="50">
        <v>0</v>
      </c>
      <c r="H38" s="61">
        <v>0</v>
      </c>
      <c r="I38" s="50">
        <v>0</v>
      </c>
      <c r="J38" s="64">
        <v>0</v>
      </c>
      <c r="K38" s="11"/>
    </row>
    <row r="39" spans="2:11" ht="16.5" thickBot="1" x14ac:dyDescent="0.3">
      <c r="B39" s="96"/>
      <c r="C39" s="99"/>
      <c r="D39" s="65" t="s">
        <v>4</v>
      </c>
      <c r="E39" s="50">
        <f t="shared" si="3"/>
        <v>0</v>
      </c>
      <c r="F39" s="66">
        <v>0</v>
      </c>
      <c r="G39" s="67">
        <v>0</v>
      </c>
      <c r="H39" s="66">
        <v>0</v>
      </c>
      <c r="I39" s="67">
        <v>0</v>
      </c>
      <c r="J39" s="68">
        <v>0</v>
      </c>
      <c r="K39" s="11"/>
    </row>
    <row r="40" spans="2:11" s="22" customFormat="1" ht="15" customHeight="1" thickBot="1" x14ac:dyDescent="0.3">
      <c r="B40" s="100" t="s">
        <v>15</v>
      </c>
      <c r="C40" s="103" t="s">
        <v>13</v>
      </c>
      <c r="D40" s="69" t="s">
        <v>1</v>
      </c>
      <c r="E40" s="70">
        <f t="shared" si="3"/>
        <v>1005485201</v>
      </c>
      <c r="F40" s="71">
        <f>F46</f>
        <v>170486552.66</v>
      </c>
      <c r="G40" s="71">
        <f>G46</f>
        <v>206551638.49000001</v>
      </c>
      <c r="H40" s="71">
        <f t="shared" ref="H40:J40" si="18">H46</f>
        <v>198458357.13</v>
      </c>
      <c r="I40" s="71">
        <f t="shared" si="18"/>
        <v>199988652.72</v>
      </c>
      <c r="J40" s="71">
        <f t="shared" si="18"/>
        <v>230000000</v>
      </c>
      <c r="K40" s="23"/>
    </row>
    <row r="41" spans="2:11" s="22" customFormat="1" ht="16.5" thickBot="1" x14ac:dyDescent="0.3">
      <c r="B41" s="101"/>
      <c r="C41" s="104"/>
      <c r="D41" s="72" t="s">
        <v>3</v>
      </c>
      <c r="E41" s="73">
        <f t="shared" si="3"/>
        <v>0</v>
      </c>
      <c r="F41" s="74">
        <f>F47</f>
        <v>0</v>
      </c>
      <c r="G41" s="74">
        <f>G47</f>
        <v>0</v>
      </c>
      <c r="H41" s="74">
        <f t="shared" ref="H41:J41" si="19">H47</f>
        <v>0</v>
      </c>
      <c r="I41" s="74">
        <f t="shared" si="19"/>
        <v>0</v>
      </c>
      <c r="J41" s="74">
        <f t="shared" si="19"/>
        <v>0</v>
      </c>
      <c r="K41" s="23"/>
    </row>
    <row r="42" spans="2:11" s="22" customFormat="1" ht="32.25" thickBot="1" x14ac:dyDescent="0.3">
      <c r="B42" s="101"/>
      <c r="C42" s="104"/>
      <c r="D42" s="75" t="s">
        <v>2</v>
      </c>
      <c r="E42" s="73">
        <f t="shared" si="3"/>
        <v>9962784.7200000007</v>
      </c>
      <c r="F42" s="76">
        <f>F48</f>
        <v>9962784.7200000007</v>
      </c>
      <c r="G42" s="76">
        <f t="shared" ref="G42:J42" si="20">G48</f>
        <v>0</v>
      </c>
      <c r="H42" s="76">
        <f t="shared" si="20"/>
        <v>0</v>
      </c>
      <c r="I42" s="76">
        <f t="shared" si="20"/>
        <v>0</v>
      </c>
      <c r="J42" s="76">
        <f t="shared" si="20"/>
        <v>0</v>
      </c>
      <c r="K42" s="23"/>
    </row>
    <row r="43" spans="2:11" s="22" customFormat="1" ht="32.25" thickBot="1" x14ac:dyDescent="0.3">
      <c r="B43" s="101"/>
      <c r="C43" s="104"/>
      <c r="D43" s="75" t="s">
        <v>26</v>
      </c>
      <c r="E43" s="73">
        <f t="shared" si="3"/>
        <v>995522416.27999997</v>
      </c>
      <c r="F43" s="77">
        <f>F49</f>
        <v>160523767.94</v>
      </c>
      <c r="G43" s="77">
        <f t="shared" ref="G43:J43" si="21">G49</f>
        <v>206551638.49000001</v>
      </c>
      <c r="H43" s="77">
        <f t="shared" si="21"/>
        <v>198458357.13</v>
      </c>
      <c r="I43" s="77">
        <f t="shared" si="21"/>
        <v>199988652.72</v>
      </c>
      <c r="J43" s="77">
        <f t="shared" si="21"/>
        <v>230000000</v>
      </c>
      <c r="K43" s="23"/>
    </row>
    <row r="44" spans="2:11" s="22" customFormat="1" ht="16.5" thickBot="1" x14ac:dyDescent="0.3">
      <c r="B44" s="101"/>
      <c r="C44" s="104"/>
      <c r="D44" s="75" t="s">
        <v>7</v>
      </c>
      <c r="E44" s="73">
        <f t="shared" si="3"/>
        <v>0</v>
      </c>
      <c r="F44" s="77">
        <f>F50</f>
        <v>0</v>
      </c>
      <c r="G44" s="77">
        <f t="shared" ref="G44:J44" si="22">G50</f>
        <v>0</v>
      </c>
      <c r="H44" s="77">
        <f t="shared" si="22"/>
        <v>0</v>
      </c>
      <c r="I44" s="77">
        <f t="shared" si="22"/>
        <v>0</v>
      </c>
      <c r="J44" s="77">
        <f t="shared" si="22"/>
        <v>0</v>
      </c>
      <c r="K44" s="23"/>
    </row>
    <row r="45" spans="2:11" s="22" customFormat="1" ht="16.5" thickBot="1" x14ac:dyDescent="0.3">
      <c r="B45" s="102"/>
      <c r="C45" s="105"/>
      <c r="D45" s="78" t="s">
        <v>4</v>
      </c>
      <c r="E45" s="79">
        <f t="shared" si="3"/>
        <v>0</v>
      </c>
      <c r="F45" s="80">
        <f>F51</f>
        <v>0</v>
      </c>
      <c r="G45" s="80">
        <f t="shared" ref="G45:J45" si="23">G51</f>
        <v>0</v>
      </c>
      <c r="H45" s="80">
        <f t="shared" si="23"/>
        <v>0</v>
      </c>
      <c r="I45" s="80">
        <f t="shared" si="23"/>
        <v>0</v>
      </c>
      <c r="J45" s="80">
        <f t="shared" si="23"/>
        <v>0</v>
      </c>
      <c r="K45" s="23"/>
    </row>
    <row r="46" spans="2:11" ht="15" customHeight="1" x14ac:dyDescent="0.25">
      <c r="B46" s="106" t="s">
        <v>10</v>
      </c>
      <c r="C46" s="97" t="s">
        <v>21</v>
      </c>
      <c r="D46" s="49" t="s">
        <v>1</v>
      </c>
      <c r="E46" s="50">
        <f t="shared" si="3"/>
        <v>1005485201</v>
      </c>
      <c r="F46" s="51">
        <f>F47+F48+F49+F50+F51</f>
        <v>170486552.66</v>
      </c>
      <c r="G46" s="51">
        <f>G47+G48+G49+G50+G51</f>
        <v>206551638.49000001</v>
      </c>
      <c r="H46" s="51">
        <f t="shared" ref="H46:J46" si="24">H47+H48+H49+H50+H51</f>
        <v>198458357.13</v>
      </c>
      <c r="I46" s="51">
        <f t="shared" si="24"/>
        <v>199988652.72</v>
      </c>
      <c r="J46" s="51">
        <f t="shared" si="24"/>
        <v>230000000</v>
      </c>
      <c r="K46" s="11"/>
    </row>
    <row r="47" spans="2:11" ht="15.75" x14ac:dyDescent="0.25">
      <c r="B47" s="107"/>
      <c r="C47" s="98"/>
      <c r="D47" s="52" t="s">
        <v>3</v>
      </c>
      <c r="E47" s="50">
        <f t="shared" si="3"/>
        <v>0</v>
      </c>
      <c r="F47" s="53">
        <v>0</v>
      </c>
      <c r="G47" s="54">
        <v>0</v>
      </c>
      <c r="H47" s="53">
        <v>0</v>
      </c>
      <c r="I47" s="54">
        <v>0</v>
      </c>
      <c r="J47" s="55">
        <v>0</v>
      </c>
      <c r="K47" s="11"/>
    </row>
    <row r="48" spans="2:11" ht="31.5" x14ac:dyDescent="0.25">
      <c r="B48" s="107"/>
      <c r="C48" s="98"/>
      <c r="D48" s="56" t="s">
        <v>2</v>
      </c>
      <c r="E48" s="50">
        <f t="shared" si="3"/>
        <v>9962784.7200000007</v>
      </c>
      <c r="F48" s="57">
        <v>9962784.7200000007</v>
      </c>
      <c r="G48" s="58">
        <v>0</v>
      </c>
      <c r="H48" s="57">
        <v>0</v>
      </c>
      <c r="I48" s="59">
        <v>0</v>
      </c>
      <c r="J48" s="60">
        <v>0</v>
      </c>
      <c r="K48" s="11"/>
    </row>
    <row r="49" spans="2:11" ht="15.75" x14ac:dyDescent="0.25">
      <c r="B49" s="107"/>
      <c r="C49" s="98"/>
      <c r="D49" s="56" t="s">
        <v>26</v>
      </c>
      <c r="E49" s="50">
        <f t="shared" si="3"/>
        <v>995522416.27999997</v>
      </c>
      <c r="F49" s="61">
        <v>160523767.94</v>
      </c>
      <c r="G49" s="62">
        <v>206551638.49000001</v>
      </c>
      <c r="H49" s="61">
        <v>198458357.13</v>
      </c>
      <c r="I49" s="62">
        <v>199988652.72</v>
      </c>
      <c r="J49" s="63">
        <v>230000000</v>
      </c>
      <c r="K49" s="11"/>
    </row>
    <row r="50" spans="2:11" ht="15.75" x14ac:dyDescent="0.25">
      <c r="B50" s="107"/>
      <c r="C50" s="98"/>
      <c r="D50" s="56" t="s">
        <v>7</v>
      </c>
      <c r="E50" s="50">
        <f t="shared" si="3"/>
        <v>0</v>
      </c>
      <c r="F50" s="61">
        <v>0</v>
      </c>
      <c r="G50" s="50">
        <v>0</v>
      </c>
      <c r="H50" s="61">
        <v>0</v>
      </c>
      <c r="I50" s="50">
        <v>0</v>
      </c>
      <c r="J50" s="64">
        <v>0</v>
      </c>
      <c r="K50" s="11"/>
    </row>
    <row r="51" spans="2:11" ht="16.5" thickBot="1" x14ac:dyDescent="0.3">
      <c r="B51" s="108"/>
      <c r="C51" s="99"/>
      <c r="D51" s="65" t="s">
        <v>4</v>
      </c>
      <c r="E51" s="50">
        <f t="shared" si="3"/>
        <v>0</v>
      </c>
      <c r="F51" s="66">
        <v>0</v>
      </c>
      <c r="G51" s="67">
        <v>0</v>
      </c>
      <c r="H51" s="66">
        <v>0</v>
      </c>
      <c r="I51" s="67">
        <v>0</v>
      </c>
      <c r="J51" s="68">
        <v>0</v>
      </c>
      <c r="K51" s="11"/>
    </row>
    <row r="52" spans="2:11" ht="15.75" x14ac:dyDescent="0.25">
      <c r="B52" s="81"/>
      <c r="C52" s="81"/>
      <c r="D52" s="82"/>
      <c r="E52" s="83"/>
      <c r="F52" s="84"/>
      <c r="G52" s="83"/>
      <c r="H52" s="84"/>
      <c r="I52" s="83"/>
      <c r="J52" s="83"/>
      <c r="K52" s="11"/>
    </row>
    <row r="53" spans="2:11" ht="15.75" x14ac:dyDescent="0.25">
      <c r="B53" s="93" t="s">
        <v>27</v>
      </c>
      <c r="C53" s="93"/>
      <c r="D53" s="93"/>
      <c r="E53" s="93"/>
      <c r="F53" s="93"/>
      <c r="G53" s="93"/>
      <c r="H53" s="93"/>
      <c r="I53" s="93"/>
      <c r="J53" s="93"/>
      <c r="K53" s="11"/>
    </row>
    <row r="54" spans="2:11" x14ac:dyDescent="0.25">
      <c r="B54" s="13"/>
      <c r="C54" s="13"/>
      <c r="D54" s="14"/>
      <c r="E54" s="11"/>
      <c r="F54" s="12"/>
      <c r="G54" s="11"/>
      <c r="H54" s="12"/>
      <c r="I54" s="11"/>
      <c r="J54" s="11"/>
      <c r="K54" s="11"/>
    </row>
  </sheetData>
  <mergeCells count="23">
    <mergeCell ref="H1:J1"/>
    <mergeCell ref="H4:I4"/>
    <mergeCell ref="B6:J6"/>
    <mergeCell ref="B22:B27"/>
    <mergeCell ref="C22:C27"/>
    <mergeCell ref="B8:B9"/>
    <mergeCell ref="C8:C9"/>
    <mergeCell ref="D8:D9"/>
    <mergeCell ref="C10:C15"/>
    <mergeCell ref="B10:B15"/>
    <mergeCell ref="F8:J8"/>
    <mergeCell ref="B16:B21"/>
    <mergeCell ref="C16:C21"/>
    <mergeCell ref="E8:E9"/>
    <mergeCell ref="B53:J53"/>
    <mergeCell ref="B28:B33"/>
    <mergeCell ref="C28:C33"/>
    <mergeCell ref="B34:B39"/>
    <mergeCell ref="C34:C39"/>
    <mergeCell ref="B40:B45"/>
    <mergeCell ref="C40:C45"/>
    <mergeCell ref="B46:B51"/>
    <mergeCell ref="C46:C51"/>
  </mergeCells>
  <pageMargins left="0.51181102362204722" right="0.51181102362204722" top="0.55118110236220474" bottom="0.55118110236220474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2025-03-12T03:12:37Z</dcterms:modified>
</cp:coreProperties>
</file>