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workbookProtection workbookAlgorithmName="SHA-512" workbookHashValue="j4+qnrNPfTMkkGOHuY+Of66+SinZ39qAC8KIzbpWiWvpWyLPR0QvcNRxZxzJmoVEdb4NdFt9C92GAMfORaCkzA==" workbookSaltValue="oe1n9QYXV/YFp5drpum6zQ==" workbookSpinCount="100000" lockStructure="1"/>
  <bookViews>
    <workbookView xWindow="-105" yWindow="-105" windowWidth="23250" windowHeight="12570"/>
  </bookViews>
  <sheets>
    <sheet name="План мероприятий МП" sheetId="3" r:id="rId1"/>
  </sheets>
  <definedNames>
    <definedName name="_xlnm.Print_Area" localSheetId="0">'План мероприятий МП'!$A$1:$Q$145</definedName>
  </definedNames>
  <calcPr calcId="191029"/>
</workbook>
</file>

<file path=xl/calcChain.xml><?xml version="1.0" encoding="utf-8"?>
<calcChain xmlns="http://schemas.openxmlformats.org/spreadsheetml/2006/main">
  <c r="J43" i="3" l="1"/>
  <c r="J44" i="3"/>
  <c r="I20" i="3"/>
  <c r="I21" i="3"/>
  <c r="I22" i="3"/>
  <c r="I23" i="3"/>
  <c r="I45" i="3"/>
  <c r="I44" i="3"/>
  <c r="I84" i="3"/>
  <c r="I97" i="3"/>
  <c r="I98" i="3"/>
  <c r="K124" i="3"/>
  <c r="J124" i="3"/>
  <c r="I124" i="3"/>
  <c r="I15" i="3" l="1"/>
  <c r="I14" i="3"/>
  <c r="I8" i="3" s="1"/>
  <c r="I18" i="3"/>
  <c r="I94" i="3"/>
  <c r="I140" i="3" l="1"/>
  <c r="I123" i="3" s="1"/>
  <c r="I26" i="3"/>
  <c r="I101" i="3"/>
  <c r="J101" i="3"/>
  <c r="K134" i="3"/>
  <c r="K125" i="3" s="1"/>
  <c r="J134" i="3"/>
  <c r="J125" i="3" s="1"/>
  <c r="I134" i="3"/>
  <c r="I125" i="3" s="1"/>
  <c r="K140" i="3"/>
  <c r="J140" i="3"/>
  <c r="I61" i="3"/>
  <c r="J61" i="3"/>
  <c r="K61" i="3"/>
  <c r="I120" i="3" l="1"/>
  <c r="K43" i="3"/>
  <c r="I43" i="3"/>
  <c r="J74" i="3" l="1"/>
  <c r="K98" i="3"/>
  <c r="K97" i="3"/>
  <c r="J97" i="3"/>
  <c r="J98" i="3"/>
  <c r="K101" i="3"/>
  <c r="K123" i="3"/>
  <c r="K120" i="3" s="1"/>
  <c r="J123" i="3"/>
  <c r="J120" i="3" s="1"/>
  <c r="K84" i="3"/>
  <c r="J84" i="3"/>
  <c r="J114" i="3"/>
  <c r="J111" i="3" s="1"/>
  <c r="J108" i="3" s="1"/>
  <c r="J87" i="3"/>
  <c r="J83" i="3"/>
  <c r="J68" i="3"/>
  <c r="J55" i="3"/>
  <c r="J45" i="3"/>
  <c r="J48" i="3"/>
  <c r="J26" i="3"/>
  <c r="J23" i="3"/>
  <c r="J22" i="3"/>
  <c r="J21" i="3"/>
  <c r="J14" i="3" s="1"/>
  <c r="K114" i="3"/>
  <c r="K111" i="3" s="1"/>
  <c r="K108" i="3" s="1"/>
  <c r="K87" i="3"/>
  <c r="K83" i="3"/>
  <c r="K74" i="3"/>
  <c r="K68" i="3"/>
  <c r="K55" i="3"/>
  <c r="K52" i="3"/>
  <c r="K45" i="3" s="1"/>
  <c r="K44" i="3"/>
  <c r="K26" i="3"/>
  <c r="K23" i="3"/>
  <c r="K22" i="3"/>
  <c r="K21" i="3"/>
  <c r="J80" i="3" l="1"/>
  <c r="J94" i="3"/>
  <c r="K80" i="3"/>
  <c r="K94" i="3"/>
  <c r="K18" i="3"/>
  <c r="K37" i="3"/>
  <c r="K34" i="3" s="1"/>
  <c r="K15" i="3"/>
  <c r="K48" i="3"/>
  <c r="K14" i="3"/>
  <c r="K8" i="3" s="1"/>
  <c r="J18" i="3"/>
  <c r="J40" i="3"/>
  <c r="J37" i="3"/>
  <c r="J34" i="3" s="1"/>
  <c r="J8" i="3"/>
  <c r="J15" i="3"/>
  <c r="J12" i="3" s="1"/>
  <c r="K40" i="3"/>
  <c r="I55" i="3"/>
  <c r="I83" i="3"/>
  <c r="I87" i="3"/>
  <c r="I114" i="3"/>
  <c r="I111" i="3" s="1"/>
  <c r="I108" i="3" s="1"/>
  <c r="I80" i="3" l="1"/>
  <c r="I37" i="3"/>
  <c r="K12" i="3"/>
  <c r="J9" i="3"/>
  <c r="J6" i="3" s="1"/>
  <c r="K9" i="3"/>
  <c r="K6" i="3" s="1"/>
  <c r="I48" i="3"/>
  <c r="I68" i="3"/>
  <c r="I74" i="3"/>
  <c r="I40" i="3" l="1"/>
  <c r="I34" i="3"/>
  <c r="I9" i="3" l="1"/>
  <c r="I6" i="3" s="1"/>
  <c r="I12" i="3"/>
  <c r="Q5" i="3"/>
  <c r="P5" i="3"/>
  <c r="O5" i="3"/>
</calcChain>
</file>

<file path=xl/sharedStrings.xml><?xml version="1.0" encoding="utf-8"?>
<sst xmlns="http://schemas.openxmlformats.org/spreadsheetml/2006/main" count="854" uniqueCount="111">
  <si>
    <t>%</t>
  </si>
  <si>
    <t>Чел.</t>
  </si>
  <si>
    <t>Количество общественных молодежных объединений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</si>
  <si>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</si>
  <si>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</si>
  <si>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</si>
  <si>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</si>
  <si>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</si>
  <si>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</si>
  <si>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</si>
  <si>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</si>
  <si>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</si>
  <si>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</si>
  <si>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</si>
  <si>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</si>
  <si>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</si>
  <si>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ФБ</t>
  </si>
  <si>
    <t>ГБ</t>
  </si>
  <si>
    <t>БП</t>
  </si>
  <si>
    <t>1.1.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</si>
  <si>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</si>
  <si>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</si>
  <si>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</si>
  <si>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</si>
  <si>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Комплекс процессных мероприятий</t>
  </si>
  <si>
    <t>2.2.</t>
  </si>
  <si>
    <t>2.3.</t>
  </si>
  <si>
    <t>2.4.</t>
  </si>
  <si>
    <t>2026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</si>
  <si>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</si>
  <si>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</si>
  <si>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</si>
  <si>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</si>
  <si>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</si>
  <si>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</si>
  <si>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</si>
  <si>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</si>
  <si>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</si>
  <si>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</si>
  <si>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</si>
  <si>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</si>
  <si>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</si>
  <si>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</si>
  <si>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</si>
  <si>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</si>
  <si>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</si>
  <si>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</si>
  <si>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</si>
  <si>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</si>
  <si>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</si>
  <si>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</si>
  <si>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</si>
  <si>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</si>
  <si>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</si>
  <si>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</si>
  <si>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</si>
  <si>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</si>
  <si>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</si>
  <si>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</si>
  <si>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</si>
  <si>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</si>
  <si>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</si>
  <si>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</si>
  <si>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</si>
  <si>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</si>
  <si>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</si>
  <si>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МБ</t>
  </si>
  <si>
    <t>ВИ</t>
  </si>
  <si>
    <t>1.1.1.</t>
  </si>
  <si>
    <t>План мероприятий по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</si>
  <si>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Наименование</t>
  </si>
  <si>
    <t>Комплексы процессных мероприятий</t>
  </si>
  <si>
    <t>Ведомственные проекты</t>
  </si>
  <si>
    <t>2.1.1.</t>
  </si>
  <si>
    <t>2.1.2.</t>
  </si>
  <si>
    <t>2.1.3.</t>
  </si>
  <si>
    <t>2.1.4.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</si>
  <si>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</si>
  <si>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07</t>
  </si>
  <si>
    <t>10</t>
  </si>
  <si>
    <t>04</t>
  </si>
  <si>
    <t>03</t>
  </si>
  <si>
    <t>Х</t>
  </si>
  <si>
    <t>300</t>
  </si>
  <si>
    <t>5230010100</t>
  </si>
  <si>
    <t>600</t>
  </si>
  <si>
    <t>200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</si>
  <si>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</si>
  <si>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</si>
  <si>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52300S5120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</si>
  <si>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</si>
  <si>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</si>
  <si>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</si>
  <si>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</si>
  <si>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</si>
  <si>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</si>
  <si>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</si>
  <si>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</si>
  <si>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</si>
  <si>
    <t>5230000000</t>
  </si>
  <si>
    <t>Код бюджетной классификации  бюджета МР "Ленский район"</t>
  </si>
  <si>
    <t>Количество специалистов, привлеченных в учреждения социальной сферы и получивших материальную выплату за счет бюджета МР «Ленский район»</t>
  </si>
  <si>
    <t>Количество студентов, обучающихся по программам подготовки квалифицированных кадров за счет выплат из бюджета МР «Ленский район»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</si>
  <si>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МР «Ленский район»</t>
  </si>
  <si>
    <t>Количество граждан, охваченных социально значимыми проектами СО НКО, реализуемыми за счет средств бюджета МР «Ленский район»</t>
  </si>
  <si>
    <t>701</t>
  </si>
  <si>
    <t>5240011600</t>
  </si>
  <si>
    <t>9950065980</t>
  </si>
  <si>
    <t>100</t>
  </si>
  <si>
    <t>Муниципальное казенное учреждение "Комитет по молодежной и семейной политике" МР "Ленский район" РС(Я) (далее - МКУ "КМСП")</t>
  </si>
  <si>
    <t>Согласовано
Председатель МКУ "КМСП"
МР "Ленский район" РС (Я)
_________/К.В. Попова
"__" 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</si>
</sst>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4" applyNumberFormat="0" applyAlignment="0" applyProtection="0"/>
    <xf numFmtId="0" fontId="29" fillId="28" borderId="15" applyNumberFormat="0" applyAlignment="0" applyProtection="0"/>
    <xf numFmtId="0" fontId="30" fillId="28" borderId="14" applyNumberFormat="0" applyAlignment="0" applyProtection="0"/>
    <xf numFmtId="0" fontId="31" fillId="0" borderId="16" applyNumberFormat="0" applyFill="0" applyAlignment="0" applyProtection="0"/>
    <xf numFmtId="0" fontId="32" fillId="29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36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37" fillId="55" borderId="0"/>
    <xf numFmtId="0" fontId="20" fillId="30" borderId="18" applyNumberFormat="0" applyFont="0" applyAlignment="0" applyProtection="0"/>
    <xf numFmtId="9" fontId="1" fillId="0" borderId="0" applyFont="0" applyFill="0" applyBorder="0" applyAlignment="0" applyProtection="0"/>
    <xf numFmtId="49" fontId="38" fillId="0" borderId="20">
      <alignment horizontal="center" vertical="top" shrinkToFit="1"/>
    </xf>
    <xf numFmtId="4" fontId="38" fillId="0" borderId="20">
      <alignment horizontal="right" vertical="top" shrinkToFit="1"/>
    </xf>
    <xf numFmtId="0" fontId="40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8" fillId="5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8" fillId="0" borderId="0">
      <alignment horizontal="right"/>
    </xf>
    <xf numFmtId="0" fontId="38" fillId="56" borderId="21"/>
    <xf numFmtId="0" fontId="38" fillId="0" borderId="20">
      <alignment horizontal="center" vertical="center" wrapText="1"/>
    </xf>
    <xf numFmtId="0" fontId="38" fillId="56" borderId="22"/>
    <xf numFmtId="49" fontId="38" fillId="0" borderId="20">
      <alignment horizontal="center" vertical="top" shrinkToFit="1"/>
    </xf>
    <xf numFmtId="49" fontId="38" fillId="0" borderId="20">
      <alignment horizontal="left" vertical="top" wrapText="1" indent="2"/>
    </xf>
    <xf numFmtId="0" fontId="38" fillId="56" borderId="23"/>
    <xf numFmtId="0" fontId="42" fillId="0" borderId="20">
      <alignment horizontal="left"/>
    </xf>
    <xf numFmtId="49" fontId="42" fillId="0" borderId="20">
      <alignment horizontal="left" vertical="top" shrinkToFit="1"/>
    </xf>
    <xf numFmtId="0" fontId="38" fillId="56" borderId="23"/>
    <xf numFmtId="0" fontId="38" fillId="0" borderId="0"/>
    <xf numFmtId="0" fontId="38" fillId="0" borderId="20">
      <alignment horizontal="center" vertical="top" wrapText="1"/>
    </xf>
    <xf numFmtId="0" fontId="38" fillId="0" borderId="0">
      <alignment horizontal="left" wrapText="1"/>
    </xf>
    <xf numFmtId="0" fontId="38" fillId="0" borderId="20">
      <alignment horizontal="center" vertical="center" wrapText="1"/>
    </xf>
    <xf numFmtId="0" fontId="38" fillId="0" borderId="20">
      <alignment horizontal="center" vertical="center" wrapText="1"/>
    </xf>
    <xf numFmtId="49" fontId="42" fillId="0" borderId="20">
      <alignment horizontal="left" vertical="top" shrinkToFit="1"/>
    </xf>
    <xf numFmtId="4" fontId="42" fillId="30" borderId="20">
      <alignment horizontal="right" vertical="top" shrinkToFit="1"/>
    </xf>
    <xf numFmtId="4" fontId="38" fillId="0" borderId="20">
      <alignment horizontal="right" vertical="top" shrinkToFit="1"/>
    </xf>
    <xf numFmtId="0" fontId="38" fillId="0" borderId="20">
      <alignment horizontal="center" vertical="center" wrapText="1"/>
    </xf>
    <xf numFmtId="4" fontId="42" fillId="57" borderId="20">
      <alignment horizontal="right" vertical="top" shrinkToFit="1"/>
    </xf>
    <xf numFmtId="0" fontId="38" fillId="0" borderId="0">
      <alignment horizontal="left" wrapText="1"/>
    </xf>
    <xf numFmtId="0" fontId="38" fillId="0" borderId="0">
      <alignment horizontal="left" wrapText="1"/>
    </xf>
    <xf numFmtId="10" fontId="38" fillId="0" borderId="20">
      <alignment horizontal="right" vertical="top" shrinkToFit="1"/>
    </xf>
    <xf numFmtId="10" fontId="38" fillId="0" borderId="20">
      <alignment horizontal="center" vertical="top" shrinkToFit="1"/>
    </xf>
    <xf numFmtId="10" fontId="42" fillId="30" borderId="20">
      <alignment horizontal="right" vertical="top" shrinkToFit="1"/>
    </xf>
    <xf numFmtId="10" fontId="42" fillId="57" borderId="20">
      <alignment horizontal="center" vertical="top" shrinkToFit="1"/>
    </xf>
    <xf numFmtId="0" fontId="39" fillId="0" borderId="0">
      <alignment horizontal="center" wrapText="1"/>
    </xf>
    <xf numFmtId="0" fontId="39" fillId="0" borderId="0">
      <alignment horizontal="center" wrapText="1"/>
    </xf>
    <xf numFmtId="0" fontId="39" fillId="0" borderId="0">
      <alignment horizontal="center"/>
    </xf>
    <xf numFmtId="0" fontId="39" fillId="0" borderId="0">
      <alignment horizontal="center"/>
    </xf>
    <xf numFmtId="0" fontId="42" fillId="0" borderId="20">
      <alignment vertical="top" wrapText="1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4" fontId="42" fillId="58" borderId="20">
      <alignment horizontal="right" vertical="top" shrinkToFit="1"/>
    </xf>
    <xf numFmtId="10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43" fillId="0" borderId="0"/>
    <xf numFmtId="0" fontId="38" fillId="0" borderId="0"/>
    <xf numFmtId="0" fontId="38" fillId="0" borderId="0"/>
    <xf numFmtId="0" fontId="38" fillId="59" borderId="0"/>
    <xf numFmtId="0" fontId="38" fillId="59" borderId="21"/>
    <xf numFmtId="0" fontId="38" fillId="59" borderId="22"/>
    <xf numFmtId="0" fontId="38" fillId="0" borderId="20">
      <alignment horizontal="center" vertical="top" wrapText="1"/>
    </xf>
    <xf numFmtId="4" fontId="38" fillId="0" borderId="20">
      <alignment horizontal="right" vertical="top" shrinkToFit="1"/>
    </xf>
    <xf numFmtId="10" fontId="38" fillId="0" borderId="20">
      <alignment horizontal="center" vertical="top" shrinkToFit="1"/>
    </xf>
    <xf numFmtId="0" fontId="38" fillId="59" borderId="23"/>
    <xf numFmtId="49" fontId="42" fillId="0" borderId="20">
      <alignment horizontal="left" vertical="top" shrinkToFit="1"/>
    </xf>
    <xf numFmtId="4" fontId="42" fillId="57" borderId="20">
      <alignment horizontal="right" vertical="top" shrinkToFit="1"/>
    </xf>
    <xf numFmtId="10" fontId="42" fillId="57" borderId="20">
      <alignment horizontal="center" vertical="top" shrinkToFit="1"/>
    </xf>
    <xf numFmtId="0" fontId="38" fillId="0" borderId="0"/>
    <xf numFmtId="0" fontId="38" fillId="59" borderId="21">
      <alignment horizontal="left"/>
    </xf>
    <xf numFmtId="0" fontId="38" fillId="0" borderId="20">
      <alignment horizontal="left" vertical="top" wrapText="1"/>
    </xf>
    <xf numFmtId="4" fontId="42" fillId="58" borderId="20">
      <alignment horizontal="right" vertical="top" shrinkToFit="1"/>
    </xf>
    <xf numFmtId="10" fontId="42" fillId="58" borderId="20">
      <alignment horizontal="center" vertical="top" shrinkToFit="1"/>
    </xf>
    <xf numFmtId="0" fontId="38" fillId="59" borderId="22">
      <alignment horizontal="left"/>
    </xf>
    <xf numFmtId="0" fontId="38" fillId="59" borderId="23">
      <alignment horizontal="left"/>
    </xf>
    <xf numFmtId="0" fontId="38" fillId="59" borderId="0">
      <alignment horizontal="left"/>
    </xf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8" fillId="0" borderId="20">
      <alignment horizontal="center" vertical="center" wrapText="1"/>
    </xf>
    <xf numFmtId="1" fontId="50" fillId="0" borderId="20">
      <alignment horizontal="center" vertical="top" shrinkToFit="1"/>
    </xf>
    <xf numFmtId="1" fontId="38" fillId="0" borderId="20">
      <alignment horizontal="center" vertical="top" shrinkToFit="1"/>
    </xf>
    <xf numFmtId="0" fontId="51" fillId="0" borderId="20">
      <alignment horizontal="left" vertical="top" wrapText="1"/>
    </xf>
    <xf numFmtId="0" fontId="40" fillId="0" borderId="0"/>
    <xf numFmtId="0" fontId="52" fillId="0" borderId="0"/>
    <xf numFmtId="0" fontId="52" fillId="0" borderId="0"/>
    <xf numFmtId="0" fontId="41" fillId="59" borderId="0"/>
    <xf numFmtId="0" fontId="38" fillId="0" borderId="0"/>
    <xf numFmtId="0" fontId="52" fillId="0" borderId="0"/>
    <xf numFmtId="0" fontId="41" fillId="0" borderId="0"/>
    <xf numFmtId="0" fontId="38" fillId="0" borderId="0">
      <alignment wrapText="1"/>
    </xf>
    <xf numFmtId="0" fontId="42" fillId="0" borderId="23">
      <alignment horizontal="right"/>
    </xf>
    <xf numFmtId="4" fontId="42" fillId="57" borderId="23">
      <alignment horizontal="right" vertical="top" shrinkToFit="1"/>
    </xf>
    <xf numFmtId="4" fontId="42" fillId="58" borderId="23">
      <alignment horizontal="right" vertical="top" shrinkToFit="1"/>
    </xf>
    <xf numFmtId="0" fontId="39" fillId="0" borderId="0">
      <alignment horizontal="center"/>
    </xf>
    <xf numFmtId="0" fontId="38" fillId="0" borderId="0">
      <alignment horizontal="right"/>
    </xf>
    <xf numFmtId="0" fontId="38" fillId="0" borderId="0">
      <alignment horizontal="left" wrapText="1"/>
    </xf>
    <xf numFmtId="0" fontId="42" fillId="0" borderId="20">
      <alignment vertical="top" wrapText="1"/>
    </xf>
    <xf numFmtId="1" fontId="38" fillId="0" borderId="20">
      <alignment horizontal="left" vertical="top" wrapText="1" indent="2"/>
    </xf>
    <xf numFmtId="4" fontId="42" fillId="57" borderId="20">
      <alignment horizontal="right" vertical="top" shrinkToFit="1"/>
    </xf>
    <xf numFmtId="4" fontId="42" fillId="0" borderId="20">
      <alignment horizontal="right" vertical="top" shrinkToFit="1"/>
    </xf>
    <xf numFmtId="4" fontId="38" fillId="0" borderId="20">
      <alignment horizontal="right" vertical="top" shrinkToFit="1"/>
    </xf>
    <xf numFmtId="4" fontId="42" fillId="58" borderId="20">
      <alignment horizontal="right" vertical="top" shrinkToFit="1"/>
    </xf>
    <xf numFmtId="0" fontId="19" fillId="0" borderId="0"/>
    <xf numFmtId="164" fontId="40" fillId="0" borderId="0" applyFont="0" applyFill="0" applyBorder="0" applyAlignment="0" applyProtection="0"/>
  </cellStyleXfs>
  <cellXfs count="74">
    <xf numFmtId="0" fontId="0" fillId="0" borderId="0" xfId="0"/>
    <xf numFmtId="0" fontId="0" fillId="60" borderId="0" xfId="0" applyFill="1"/>
    <xf numFmtId="0" fontId="46" fillId="60" borderId="10" xfId="0" applyFont="1" applyFill="1" applyBorder="1" applyAlignment="1">
      <alignment horizontal="center" vertical="center" wrapText="1"/>
    </xf>
    <xf numFmtId="0" fontId="35" fillId="60" borderId="0" xfId="0" applyFont="1" applyFill="1"/>
    <xf numFmtId="0" fontId="49" fillId="60" borderId="10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49" fontId="35" fillId="60" borderId="0" xfId="0" applyNumberFormat="1" applyFont="1" applyFill="1" applyAlignment="1">
      <alignment horizontal="center" vertical="center"/>
    </xf>
    <xf numFmtId="49" fontId="46" fillId="60" borderId="0" xfId="0" applyNumberFormat="1" applyFont="1" applyFill="1" applyAlignment="1">
      <alignment horizontal="center" vertical="center"/>
    </xf>
    <xf numFmtId="4" fontId="0" fillId="60" borderId="0" xfId="0" applyNumberFormat="1" applyFill="1"/>
    <xf numFmtId="0" fontId="46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left" vertical="center" wrapText="1"/>
    </xf>
    <xf numFmtId="49" fontId="47" fillId="60" borderId="10" xfId="0" applyNumberFormat="1" applyFont="1" applyFill="1" applyBorder="1" applyAlignment="1">
      <alignment horizontal="center" vertical="center"/>
    </xf>
    <xf numFmtId="4" fontId="46" fillId="0" borderId="10" xfId="352" applyNumberFormat="1" applyFont="1" applyFill="1" applyBorder="1" applyAlignment="1">
      <alignment horizontal="center" vertical="center" wrapText="1"/>
    </xf>
    <xf numFmtId="4" fontId="47" fillId="0" borderId="10" xfId="352" applyNumberFormat="1" applyFont="1" applyFill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4" fontId="47" fillId="0" borderId="10" xfId="0" applyNumberFormat="1" applyFont="1" applyBorder="1" applyAlignment="1">
      <alignment horizontal="center" vertical="center" wrapText="1"/>
    </xf>
    <xf numFmtId="4" fontId="48" fillId="0" borderId="10" xfId="352" applyNumberFormat="1" applyFont="1" applyFill="1" applyBorder="1" applyAlignment="1">
      <alignment horizontal="center" vertical="center" wrapText="1"/>
    </xf>
    <xf numFmtId="4" fontId="49" fillId="0" borderId="10" xfId="352" applyNumberFormat="1" applyFont="1" applyFill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4" fontId="46" fillId="0" borderId="10" xfId="352" applyNumberFormat="1" applyFont="1" applyFill="1" applyBorder="1" applyAlignment="1">
      <alignment horizontal="center" vertical="center"/>
    </xf>
    <xf numFmtId="4" fontId="47" fillId="0" borderId="10" xfId="352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 wrapText="1"/>
    </xf>
    <xf numFmtId="49" fontId="47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47" fillId="60" borderId="24" xfId="0" applyFont="1" applyFill="1" applyBorder="1" applyAlignment="1">
      <alignment vertical="center" wrapText="1"/>
    </xf>
    <xf numFmtId="0" fontId="47" fillId="60" borderId="24" xfId="0" applyFont="1" applyFill="1" applyBorder="1" applyAlignment="1">
      <alignment horizontal="left" vertical="center" wrapText="1"/>
    </xf>
    <xf numFmtId="0" fontId="47" fillId="60" borderId="27" xfId="0" applyFont="1" applyFill="1" applyBorder="1" applyAlignment="1">
      <alignment horizontal="left" vertical="center" wrapText="1"/>
    </xf>
    <xf numFmtId="0" fontId="47" fillId="60" borderId="26" xfId="0" applyFont="1" applyFill="1" applyBorder="1" applyAlignment="1">
      <alignment horizontal="left" vertical="center" wrapText="1"/>
    </xf>
    <xf numFmtId="164" fontId="47" fillId="60" borderId="24" xfId="0" applyNumberFormat="1" applyFont="1" applyFill="1" applyBorder="1" applyAlignment="1">
      <alignment horizontal="center" vertical="center" wrapText="1"/>
    </xf>
    <xf numFmtId="164" fontId="47" fillId="60" borderId="26" xfId="0" applyNumberFormat="1" applyFont="1" applyFill="1" applyBorder="1" applyAlignment="1">
      <alignment horizontal="center" vertical="center" wrapText="1"/>
    </xf>
    <xf numFmtId="164" fontId="47" fillId="60" borderId="27" xfId="0" applyNumberFormat="1" applyFont="1" applyFill="1" applyBorder="1" applyAlignment="1">
      <alignment horizontal="center" vertical="center" wrapText="1"/>
    </xf>
    <xf numFmtId="0" fontId="47" fillId="60" borderId="24" xfId="0" applyFont="1" applyFill="1" applyBorder="1" applyAlignment="1">
      <alignment horizontal="center" vertical="center" wrapText="1"/>
    </xf>
    <xf numFmtId="0" fontId="47" fillId="60" borderId="26" xfId="0" applyFont="1" applyFill="1" applyBorder="1" applyAlignment="1">
      <alignment horizontal="center" vertical="center" wrapText="1"/>
    </xf>
    <xf numFmtId="0" fontId="47" fillId="60" borderId="27" xfId="0" applyFont="1" applyFill="1" applyBorder="1" applyAlignment="1">
      <alignment horizontal="center" vertical="center" wrapText="1"/>
    </xf>
    <xf numFmtId="164" fontId="47" fillId="60" borderId="10" xfId="0" applyNumberFormat="1" applyFont="1" applyFill="1" applyBorder="1" applyAlignment="1">
      <alignment horizontal="center" vertical="center" wrapText="1"/>
    </xf>
    <xf numFmtId="0" fontId="47" fillId="60" borderId="10" xfId="0" applyFont="1" applyFill="1" applyBorder="1" applyAlignment="1">
      <alignment horizontal="center" vertical="center" wrapText="1"/>
    </xf>
    <xf numFmtId="164" fontId="47" fillId="60" borderId="24" xfId="352" applyFont="1" applyFill="1" applyBorder="1" applyAlignment="1">
      <alignment horizontal="center" vertical="center" wrapText="1"/>
    </xf>
    <xf numFmtId="164" fontId="47" fillId="60" borderId="26" xfId="352" applyFont="1" applyFill="1" applyBorder="1" applyAlignment="1">
      <alignment horizontal="center" vertical="center" wrapText="1"/>
    </xf>
    <xf numFmtId="164" fontId="47" fillId="60" borderId="27" xfId="352" applyFont="1" applyFill="1" applyBorder="1" applyAlignment="1">
      <alignment horizontal="center" vertical="center" wrapText="1"/>
    </xf>
    <xf numFmtId="49" fontId="46" fillId="60" borderId="10" xfId="0" applyNumberFormat="1" applyFont="1" applyFill="1" applyBorder="1" applyAlignment="1">
      <alignment horizontal="center" vertical="center" wrapText="1"/>
    </xf>
    <xf numFmtId="0" fontId="46" fillId="60" borderId="10" xfId="0" applyFont="1" applyFill="1" applyBorder="1" applyAlignment="1">
      <alignment horizontal="center" vertical="center" wrapText="1"/>
    </xf>
    <xf numFmtId="4" fontId="46" fillId="60" borderId="28" xfId="0" applyNumberFormat="1" applyFont="1" applyFill="1" applyBorder="1" applyAlignment="1">
      <alignment horizontal="center" vertical="center" wrapText="1"/>
    </xf>
    <xf numFmtId="4" fontId="46" fillId="60" borderId="29" xfId="0" applyNumberFormat="1" applyFont="1" applyFill="1" applyBorder="1" applyAlignment="1">
      <alignment horizontal="center" vertical="center" wrapText="1"/>
    </xf>
    <xf numFmtId="4" fontId="46" fillId="60" borderId="10" xfId="0" applyNumberFormat="1" applyFont="1" applyFill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4" fontId="46" fillId="0" borderId="24" xfId="0" applyNumberFormat="1" applyFont="1" applyBorder="1" applyAlignment="1">
      <alignment horizontal="center" vertical="center" wrapText="1"/>
    </xf>
    <xf numFmtId="4" fontId="46" fillId="0" borderId="27" xfId="0" applyNumberFormat="1" applyFont="1" applyBorder="1" applyAlignment="1">
      <alignment horizontal="center" vertical="center" wrapText="1"/>
    </xf>
    <xf numFmtId="0" fontId="46" fillId="60" borderId="28" xfId="0" applyFont="1" applyFill="1" applyBorder="1" applyAlignment="1">
      <alignment horizontal="center" vertical="center" wrapText="1"/>
    </xf>
    <xf numFmtId="0" fontId="46" fillId="60" borderId="29" xfId="0" applyFont="1" applyFill="1" applyBorder="1" applyAlignment="1">
      <alignment horizontal="center" vertical="center" wrapText="1"/>
    </xf>
    <xf numFmtId="0" fontId="46" fillId="60" borderId="30" xfId="0" applyFont="1" applyFill="1" applyBorder="1" applyAlignment="1">
      <alignment horizontal="center" vertical="center" wrapText="1"/>
    </xf>
    <xf numFmtId="0" fontId="44" fillId="60" borderId="2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 indent="1"/>
    </xf>
    <xf numFmtId="0" fontId="45" fillId="60" borderId="0" xfId="0" applyFont="1" applyFill="1" applyAlignment="1">
      <alignment horizontal="center" vertical="top" wrapText="1"/>
    </xf>
    <xf numFmtId="0" fontId="0" fillId="60" borderId="10" xfId="0" applyFill="1" applyBorder="1" applyAlignment="1">
      <alignment horizontal="center" vertical="center" wrapText="1"/>
    </xf>
    <xf numFmtId="0" fontId="49" fillId="60" borderId="24" xfId="0" applyFont="1" applyFill="1" applyBorder="1" applyAlignment="1">
      <alignment horizontal="center" vertical="center" wrapText="1"/>
    </xf>
    <xf numFmtId="0" fontId="49" fillId="60" borderId="26" xfId="0" applyFont="1" applyFill="1" applyBorder="1" applyAlignment="1">
      <alignment horizontal="center" vertical="center" wrapText="1"/>
    </xf>
    <xf numFmtId="0" fontId="49" fillId="60" borderId="27" xfId="0" applyFont="1" applyFill="1" applyBorder="1" applyAlignment="1">
      <alignment horizontal="center" vertical="center" wrapText="1"/>
    </xf>
    <xf numFmtId="164" fontId="47" fillId="60" borderId="10" xfId="352" applyFont="1" applyFill="1" applyBorder="1" applyAlignment="1">
      <alignment horizontal="center" vertical="center" wrapText="1"/>
    </xf>
    <xf numFmtId="164" fontId="0" fillId="60" borderId="10" xfId="352" applyFont="1" applyFill="1" applyBorder="1" applyAlignment="1">
      <alignment horizontal="center" vertical="center" wrapText="1"/>
    </xf>
    <xf numFmtId="4" fontId="49" fillId="60" borderId="10" xfId="0" applyNumberFormat="1" applyFont="1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164" fontId="46" fillId="60" borderId="24" xfId="352" applyFont="1" applyFill="1" applyBorder="1" applyAlignment="1">
      <alignment horizontal="center" vertical="center" wrapText="1"/>
    </xf>
    <xf numFmtId="164" fontId="46" fillId="60" borderId="26" xfId="352" applyFont="1" applyFill="1" applyBorder="1" applyAlignment="1">
      <alignment horizontal="center" vertical="center" wrapText="1"/>
    </xf>
    <xf numFmtId="164" fontId="46" fillId="60" borderId="27" xfId="352" applyFont="1" applyFill="1" applyBorder="1" applyAlignment="1">
      <alignment horizontal="center" vertical="center" wrapText="1"/>
    </xf>
    <xf numFmtId="0" fontId="46" fillId="60" borderId="24" xfId="0" applyFont="1" applyFill="1" applyBorder="1" applyAlignment="1">
      <alignment horizontal="center" vertical="center" wrapText="1"/>
    </xf>
    <xf numFmtId="0" fontId="46" fillId="60" borderId="26" xfId="0" applyFont="1" applyFill="1" applyBorder="1" applyAlignment="1">
      <alignment horizontal="center" vertical="center" wrapText="1"/>
    </xf>
    <xf numFmtId="0" fontId="46" fillId="60" borderId="27" xfId="0" applyFont="1" applyFill="1" applyBorder="1" applyAlignment="1">
      <alignment horizontal="center" vertical="center" wrapText="1"/>
    </xf>
    <xf numFmtId="4" fontId="49" fillId="60" borderId="24" xfId="0" applyNumberFormat="1" applyFont="1" applyFill="1" applyBorder="1" applyAlignment="1">
      <alignment horizontal="center" vertical="center" wrapText="1"/>
    </xf>
    <xf numFmtId="4" fontId="49" fillId="60" borderId="26" xfId="0" applyNumberFormat="1" applyFont="1" applyFill="1" applyBorder="1" applyAlignment="1">
      <alignment horizontal="center" vertical="center" wrapText="1"/>
    </xf>
    <xf numFmtId="4" fontId="49" fillId="60" borderId="27" xfId="0" applyNumberFormat="1" applyFont="1" applyFill="1" applyBorder="1" applyAlignment="1">
      <alignment horizontal="center" vertical="center" wrapText="1"/>
    </xf>
    <xf numFmtId="0" fontId="35" fillId="60" borderId="10" xfId="0" applyFont="1" applyFill="1" applyBorder="1" applyAlignment="1">
      <alignment horizontal="center" vertical="center" wrapText="1"/>
    </xf>
    <xf numFmtId="4" fontId="48" fillId="60" borderId="10" xfId="0" applyNumberFormat="1" applyFont="1" applyFill="1" applyBorder="1" applyAlignment="1">
      <alignment horizontal="center" vertical="center" wrapText="1"/>
    </xf>
  </cellXfs>
  <cellStyles count="380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style0 3" xfId="359"/>
    <cellStyle name="td" xfId="288"/>
    <cellStyle name="td 2" xfId="333"/>
    <cellStyle name="td 3" xfId="360"/>
    <cellStyle name="tr" xfId="289"/>
    <cellStyle name="xl21" xfId="290"/>
    <cellStyle name="xl21 2" xfId="334"/>
    <cellStyle name="xl21 3" xfId="361"/>
    <cellStyle name="xl22" xfId="291"/>
    <cellStyle name="xl22 2" xfId="292"/>
    <cellStyle name="xl22 3" xfId="354"/>
    <cellStyle name="xl23" xfId="293"/>
    <cellStyle name="xl23 2" xfId="355"/>
    <cellStyle name="xl23 3" xfId="362"/>
    <cellStyle name="xl24" xfId="294"/>
    <cellStyle name="xl24 2" xfId="363"/>
    <cellStyle name="xl25" xfId="295"/>
    <cellStyle name="xl25 2" xfId="364"/>
    <cellStyle name="xl26" xfId="296"/>
    <cellStyle name="xl26 2" xfId="335"/>
    <cellStyle name="xl26 3" xfId="365"/>
    <cellStyle name="xl27" xfId="297"/>
    <cellStyle name="xl27 2" xfId="366"/>
    <cellStyle name="xl28" xfId="298"/>
    <cellStyle name="xl28 2" xfId="336"/>
    <cellStyle name="xl28 3" xfId="367"/>
    <cellStyle name="xl29" xfId="299"/>
    <cellStyle name="xl29 2" xfId="300"/>
    <cellStyle name="xl29 3" xfId="368"/>
    <cellStyle name="xl30" xfId="301"/>
    <cellStyle name="xl30 2" xfId="302"/>
    <cellStyle name="xl30 3" xfId="337"/>
    <cellStyle name="xl30 4" xfId="369"/>
    <cellStyle name="xl31" xfId="303"/>
    <cellStyle name="xl31 2" xfId="304"/>
    <cellStyle name="xl31 3" xfId="338"/>
    <cellStyle name="xl31 4" xfId="370"/>
    <cellStyle name="xl32" xfId="305"/>
    <cellStyle name="xl32 2" xfId="339"/>
    <cellStyle name="xl32 3" xfId="371"/>
    <cellStyle name="xl33" xfId="306"/>
    <cellStyle name="xl33 2" xfId="307"/>
    <cellStyle name="xl33 3" xfId="340"/>
    <cellStyle name="xl33 4" xfId="372"/>
    <cellStyle name="xl34" xfId="308"/>
    <cellStyle name="xl34 2" xfId="283"/>
    <cellStyle name="xl34 3" xfId="341"/>
    <cellStyle name="xl34 4" xfId="373"/>
    <cellStyle name="xl35" xfId="309"/>
    <cellStyle name="xl35 2" xfId="284"/>
    <cellStyle name="xl35 3" xfId="342"/>
    <cellStyle name="xl35 4" xfId="356"/>
    <cellStyle name="xl36" xfId="310"/>
    <cellStyle name="xl36 2" xfId="311"/>
    <cellStyle name="xl36 3" xfId="343"/>
    <cellStyle name="xl36 4" xfId="374"/>
    <cellStyle name="xl37" xfId="312"/>
    <cellStyle name="xl37 2" xfId="313"/>
    <cellStyle name="xl37 3" xfId="344"/>
    <cellStyle name="xl37 4" xfId="375"/>
    <cellStyle name="xl38" xfId="314"/>
    <cellStyle name="xl38 2" xfId="315"/>
    <cellStyle name="xl38 3" xfId="345"/>
    <cellStyle name="xl38 4" xfId="376"/>
    <cellStyle name="xl39" xfId="316"/>
    <cellStyle name="xl39 2" xfId="317"/>
    <cellStyle name="xl39 3" xfId="346"/>
    <cellStyle name="xl39 4" xfId="377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2 4" xfId="357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199" xfId="358"/>
    <cellStyle name="Обычный 2" xfId="36"/>
    <cellStyle name="Обычный 2 2" xfId="378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Финансовый 3" xfId="353"/>
    <cellStyle name="Финансовый 4" xfId="379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tabSelected="1" zoomScaleNormal="100" zoomScaleSheetLayoutView="70" zoomScalePageLayoutView="40" workbookViewId="0">
      <selection activeCell="C1" sqref="C1:M1"/>
    </sheetView>
  </sheetViews>
  <sheetFormatPr defaultColWidth="8.85546875" defaultRowHeight="15" x14ac:dyDescent="0.25"/>
  <cols>
    <col min="1" max="1" width="6.28515625" style="1" bestFit="1" customWidth="1"/>
    <col min="2" max="2" width="33.7109375" style="1" customWidth="1"/>
    <col min="3" max="3" width="12.28515625" style="1" bestFit="1" customWidth="1"/>
    <col min="4" max="4" width="6.28515625" style="6" bestFit="1" customWidth="1"/>
    <col min="5" max="5" width="3" style="6" bestFit="1" customWidth="1"/>
    <col min="6" max="6" width="3.7109375" style="6" bestFit="1" customWidth="1"/>
    <col min="7" max="7" width="11.42578125" style="6" bestFit="1" customWidth="1"/>
    <col min="8" max="8" width="4" style="7" customWidth="1"/>
    <col min="9" max="9" width="12.85546875" style="8" bestFit="1" customWidth="1"/>
    <col min="10" max="10" width="12.85546875" style="1" bestFit="1" customWidth="1"/>
    <col min="11" max="11" width="12.85546875" style="1" customWidth="1"/>
    <col min="12" max="12" width="17.5703125" style="1" customWidth="1"/>
    <col min="13" max="13" width="30" style="1" customWidth="1"/>
    <col min="14" max="14" width="10.42578125" style="1" customWidth="1"/>
    <col min="15" max="17" width="5.140625" style="1" bestFit="1" customWidth="1"/>
    <col min="18" max="18" width="8.85546875" style="1"/>
    <col min="19" max="19" width="16" style="1" customWidth="1"/>
    <col min="20" max="20" width="13.28515625" style="1" customWidth="1"/>
    <col min="21" max="21" width="9.28515625" style="1" bestFit="1" customWidth="1"/>
    <col min="22" max="16384" width="8.85546875" style="1"/>
  </cols>
  <sheetData>
    <row r="1" spans="1:17" ht="102.6" customHeight="1" x14ac:dyDescent="0.25">
      <c r="A1" s="53" t="s">
        <v>110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7" ht="50.45" customHeight="1" x14ac:dyDescent="0.25">
      <c r="A2" s="52" t="s">
        <v>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61.9" customHeight="1" x14ac:dyDescent="0.25">
      <c r="A3" s="42" t="s">
        <v>15</v>
      </c>
      <c r="B3" s="42" t="s">
        <v>53</v>
      </c>
      <c r="C3" s="42" t="s">
        <v>54</v>
      </c>
      <c r="D3" s="41" t="s">
        <v>100</v>
      </c>
      <c r="E3" s="41"/>
      <c r="F3" s="41"/>
      <c r="G3" s="41"/>
      <c r="H3" s="41"/>
      <c r="I3" s="43" t="s">
        <v>55</v>
      </c>
      <c r="J3" s="44"/>
      <c r="K3" s="44"/>
      <c r="L3" s="42" t="s">
        <v>56</v>
      </c>
      <c r="M3" s="49" t="s">
        <v>57</v>
      </c>
      <c r="N3" s="50"/>
      <c r="O3" s="50"/>
      <c r="P3" s="50"/>
      <c r="Q3" s="51"/>
    </row>
    <row r="4" spans="1:17" ht="18" customHeight="1" x14ac:dyDescent="0.25">
      <c r="A4" s="42"/>
      <c r="B4" s="42"/>
      <c r="C4" s="42"/>
      <c r="D4" s="41" t="s">
        <v>60</v>
      </c>
      <c r="E4" s="41" t="s">
        <v>61</v>
      </c>
      <c r="F4" s="41" t="s">
        <v>62</v>
      </c>
      <c r="G4" s="41" t="s">
        <v>63</v>
      </c>
      <c r="H4" s="41" t="s">
        <v>64</v>
      </c>
      <c r="I4" s="45" t="s">
        <v>13</v>
      </c>
      <c r="J4" s="46" t="s">
        <v>14</v>
      </c>
      <c r="K4" s="47" t="s">
        <v>28</v>
      </c>
      <c r="L4" s="42"/>
      <c r="M4" s="42" t="s">
        <v>70</v>
      </c>
      <c r="N4" s="42" t="s">
        <v>58</v>
      </c>
      <c r="O4" s="49" t="s">
        <v>59</v>
      </c>
      <c r="P4" s="50"/>
      <c r="Q4" s="51"/>
    </row>
    <row r="5" spans="1:17" ht="30.6" customHeight="1" x14ac:dyDescent="0.25">
      <c r="A5" s="42"/>
      <c r="B5" s="42"/>
      <c r="C5" s="42"/>
      <c r="D5" s="41"/>
      <c r="E5" s="41"/>
      <c r="F5" s="41"/>
      <c r="G5" s="41"/>
      <c r="H5" s="41"/>
      <c r="I5" s="45"/>
      <c r="J5" s="46"/>
      <c r="K5" s="48"/>
      <c r="L5" s="42"/>
      <c r="M5" s="42"/>
      <c r="N5" s="42"/>
      <c r="O5" s="2" t="str">
        <f>I4</f>
        <v>2024 год</v>
      </c>
      <c r="P5" s="2" t="str">
        <f>J4</f>
        <v>2025 год</v>
      </c>
      <c r="Q5" s="2" t="str">
        <f>K4</f>
        <v>2026 год</v>
      </c>
    </row>
    <row r="6" spans="1:17" ht="24" customHeight="1" x14ac:dyDescent="0.25">
      <c r="A6" s="42"/>
      <c r="B6" s="42" t="s">
        <v>21</v>
      </c>
      <c r="C6" s="9" t="s">
        <v>65</v>
      </c>
      <c r="D6" s="10">
        <v>701</v>
      </c>
      <c r="E6" s="10" t="s">
        <v>82</v>
      </c>
      <c r="F6" s="10" t="s">
        <v>82</v>
      </c>
      <c r="G6" s="10" t="s">
        <v>82</v>
      </c>
      <c r="H6" s="10" t="s">
        <v>82</v>
      </c>
      <c r="I6" s="13">
        <f>SUM(I7:I11)</f>
        <v>49542134.200000003</v>
      </c>
      <c r="J6" s="13">
        <f>SUM(J7:J11)</f>
        <v>55805324</v>
      </c>
      <c r="K6" s="13">
        <f>SUM(K7:K11)</f>
        <v>59125614</v>
      </c>
      <c r="L6" s="63" t="s">
        <v>109</v>
      </c>
      <c r="M6" s="30" t="s">
        <v>29</v>
      </c>
      <c r="N6" s="33" t="s">
        <v>0</v>
      </c>
      <c r="O6" s="33">
        <v>6.21</v>
      </c>
      <c r="P6" s="33">
        <v>6.48</v>
      </c>
      <c r="Q6" s="33">
        <v>6.75</v>
      </c>
    </row>
    <row r="7" spans="1:17" ht="24" customHeight="1" x14ac:dyDescent="0.25">
      <c r="A7" s="72"/>
      <c r="B7" s="42"/>
      <c r="C7" s="9" t="s">
        <v>16</v>
      </c>
      <c r="D7" s="10" t="s">
        <v>82</v>
      </c>
      <c r="E7" s="10" t="s">
        <v>82</v>
      </c>
      <c r="F7" s="10" t="s">
        <v>82</v>
      </c>
      <c r="G7" s="10" t="s">
        <v>82</v>
      </c>
      <c r="H7" s="10" t="s">
        <v>82</v>
      </c>
      <c r="I7" s="14">
        <v>0</v>
      </c>
      <c r="J7" s="14">
        <v>0</v>
      </c>
      <c r="K7" s="14">
        <v>0</v>
      </c>
      <c r="L7" s="64"/>
      <c r="M7" s="31"/>
      <c r="N7" s="34"/>
      <c r="O7" s="34"/>
      <c r="P7" s="34"/>
      <c r="Q7" s="34"/>
    </row>
    <row r="8" spans="1:17" ht="24" customHeight="1" x14ac:dyDescent="0.25">
      <c r="A8" s="72"/>
      <c r="B8" s="42"/>
      <c r="C8" s="9" t="s">
        <v>17</v>
      </c>
      <c r="D8" s="10" t="s">
        <v>82</v>
      </c>
      <c r="E8" s="10" t="s">
        <v>82</v>
      </c>
      <c r="F8" s="10" t="s">
        <v>82</v>
      </c>
      <c r="G8" s="10" t="s">
        <v>82</v>
      </c>
      <c r="H8" s="10" t="s">
        <v>82</v>
      </c>
      <c r="I8" s="14">
        <f>I14+I36</f>
        <v>108409.09</v>
      </c>
      <c r="J8" s="14">
        <f>J14+J36</f>
        <v>0</v>
      </c>
      <c r="K8" s="14">
        <f>K14+K36</f>
        <v>0</v>
      </c>
      <c r="L8" s="64"/>
      <c r="M8" s="31"/>
      <c r="N8" s="34"/>
      <c r="O8" s="34"/>
      <c r="P8" s="34"/>
      <c r="Q8" s="34"/>
    </row>
    <row r="9" spans="1:17" ht="24" customHeight="1" x14ac:dyDescent="0.25">
      <c r="A9" s="72"/>
      <c r="B9" s="42"/>
      <c r="C9" s="9" t="s">
        <v>66</v>
      </c>
      <c r="D9" s="10">
        <v>701</v>
      </c>
      <c r="E9" s="10" t="s">
        <v>82</v>
      </c>
      <c r="F9" s="10" t="s">
        <v>82</v>
      </c>
      <c r="G9" s="10" t="s">
        <v>82</v>
      </c>
      <c r="H9" s="10" t="s">
        <v>82</v>
      </c>
      <c r="I9" s="14">
        <f>SUM(I15,I37)</f>
        <v>49433725.109999999</v>
      </c>
      <c r="J9" s="14">
        <f>SUM(J15,J37)</f>
        <v>55805324</v>
      </c>
      <c r="K9" s="14">
        <f>SUM(K15,K37)</f>
        <v>59125614</v>
      </c>
      <c r="L9" s="64"/>
      <c r="M9" s="31"/>
      <c r="N9" s="34"/>
      <c r="O9" s="34"/>
      <c r="P9" s="34"/>
      <c r="Q9" s="34"/>
    </row>
    <row r="10" spans="1:17" ht="24" customHeight="1" x14ac:dyDescent="0.25">
      <c r="A10" s="72"/>
      <c r="B10" s="42"/>
      <c r="C10" s="9" t="s">
        <v>18</v>
      </c>
      <c r="D10" s="10" t="s">
        <v>82</v>
      </c>
      <c r="E10" s="10" t="s">
        <v>82</v>
      </c>
      <c r="F10" s="10" t="s">
        <v>82</v>
      </c>
      <c r="G10" s="10" t="s">
        <v>82</v>
      </c>
      <c r="H10" s="10" t="s">
        <v>82</v>
      </c>
      <c r="I10" s="14">
        <v>0</v>
      </c>
      <c r="J10" s="14">
        <v>0</v>
      </c>
      <c r="K10" s="14">
        <v>0</v>
      </c>
      <c r="L10" s="64"/>
      <c r="M10" s="31"/>
      <c r="N10" s="34"/>
      <c r="O10" s="34"/>
      <c r="P10" s="34"/>
      <c r="Q10" s="34"/>
    </row>
    <row r="11" spans="1:17" ht="24" customHeight="1" x14ac:dyDescent="0.25">
      <c r="A11" s="72"/>
      <c r="B11" s="42"/>
      <c r="C11" s="9" t="s">
        <v>67</v>
      </c>
      <c r="D11" s="10" t="s">
        <v>82</v>
      </c>
      <c r="E11" s="10" t="s">
        <v>82</v>
      </c>
      <c r="F11" s="10" t="s">
        <v>82</v>
      </c>
      <c r="G11" s="10" t="s">
        <v>82</v>
      </c>
      <c r="H11" s="10" t="s">
        <v>82</v>
      </c>
      <c r="I11" s="14">
        <v>0</v>
      </c>
      <c r="J11" s="14">
        <v>0</v>
      </c>
      <c r="K11" s="14">
        <v>0</v>
      </c>
      <c r="L11" s="65"/>
      <c r="M11" s="32"/>
      <c r="N11" s="35"/>
      <c r="O11" s="35"/>
      <c r="P11" s="35"/>
      <c r="Q11" s="35"/>
    </row>
    <row r="12" spans="1:17" ht="14.45" customHeight="1" x14ac:dyDescent="0.25">
      <c r="A12" s="66">
        <v>1</v>
      </c>
      <c r="B12" s="73" t="s">
        <v>71</v>
      </c>
      <c r="C12" s="9" t="s">
        <v>65</v>
      </c>
      <c r="D12" s="10">
        <v>701</v>
      </c>
      <c r="E12" s="10" t="s">
        <v>78</v>
      </c>
      <c r="F12" s="10" t="s">
        <v>78</v>
      </c>
      <c r="G12" s="10">
        <v>5240011600</v>
      </c>
      <c r="H12" s="10" t="s">
        <v>82</v>
      </c>
      <c r="I12" s="15">
        <f>SUM(I13:I17)</f>
        <v>23577276.359999999</v>
      </c>
      <c r="J12" s="15">
        <f>SUM(J13:J17)</f>
        <v>25561898</v>
      </c>
      <c r="K12" s="15">
        <f>SUM(K13:K17)</f>
        <v>24829229</v>
      </c>
      <c r="L12" s="63" t="s">
        <v>10</v>
      </c>
      <c r="M12" s="30" t="s">
        <v>9</v>
      </c>
      <c r="N12" s="33" t="s">
        <v>9</v>
      </c>
      <c r="O12" s="33" t="s">
        <v>9</v>
      </c>
      <c r="P12" s="33" t="s">
        <v>9</v>
      </c>
      <c r="Q12" s="33" t="s">
        <v>9</v>
      </c>
    </row>
    <row r="13" spans="1:17" ht="14.45" customHeight="1" x14ac:dyDescent="0.25">
      <c r="A13" s="67"/>
      <c r="B13" s="73"/>
      <c r="C13" s="11" t="s">
        <v>16</v>
      </c>
      <c r="D13" s="10" t="s">
        <v>82</v>
      </c>
      <c r="E13" s="10" t="s">
        <v>82</v>
      </c>
      <c r="F13" s="10" t="s">
        <v>82</v>
      </c>
      <c r="G13" s="10" t="s">
        <v>82</v>
      </c>
      <c r="H13" s="10" t="s">
        <v>82</v>
      </c>
      <c r="I13" s="16">
        <v>0</v>
      </c>
      <c r="J13" s="16">
        <v>0</v>
      </c>
      <c r="K13" s="16">
        <v>0</v>
      </c>
      <c r="L13" s="64"/>
      <c r="M13" s="31"/>
      <c r="N13" s="34"/>
      <c r="O13" s="34"/>
      <c r="P13" s="34"/>
      <c r="Q13" s="34"/>
    </row>
    <row r="14" spans="1:17" ht="14.45" customHeight="1" x14ac:dyDescent="0.25">
      <c r="A14" s="67"/>
      <c r="B14" s="73"/>
      <c r="C14" s="11" t="s">
        <v>17</v>
      </c>
      <c r="D14" s="10" t="s">
        <v>105</v>
      </c>
      <c r="E14" s="10" t="s">
        <v>78</v>
      </c>
      <c r="F14" s="10" t="s">
        <v>78</v>
      </c>
      <c r="G14" s="10" t="s">
        <v>82</v>
      </c>
      <c r="H14" s="10" t="s">
        <v>82</v>
      </c>
      <c r="I14" s="16">
        <f>SUM(I20:I21)</f>
        <v>108409.09</v>
      </c>
      <c r="J14" s="16">
        <f>J21</f>
        <v>0</v>
      </c>
      <c r="K14" s="16">
        <f>K21</f>
        <v>0</v>
      </c>
      <c r="L14" s="64"/>
      <c r="M14" s="31"/>
      <c r="N14" s="34"/>
      <c r="O14" s="34"/>
      <c r="P14" s="34"/>
      <c r="Q14" s="34"/>
    </row>
    <row r="15" spans="1:17" ht="14.45" customHeight="1" x14ac:dyDescent="0.25">
      <c r="A15" s="67"/>
      <c r="B15" s="73"/>
      <c r="C15" s="11" t="s">
        <v>66</v>
      </c>
      <c r="D15" s="10">
        <v>701</v>
      </c>
      <c r="E15" s="10" t="s">
        <v>78</v>
      </c>
      <c r="F15" s="10" t="s">
        <v>82</v>
      </c>
      <c r="G15" s="10">
        <v>5240011600</v>
      </c>
      <c r="H15" s="10" t="s">
        <v>82</v>
      </c>
      <c r="I15" s="16">
        <f>SUM(I22:I23)</f>
        <v>23468867.27</v>
      </c>
      <c r="J15" s="16">
        <f>SUM(J22:J23)</f>
        <v>25561898</v>
      </c>
      <c r="K15" s="16">
        <f>SUM(K22:K23)</f>
        <v>24829229</v>
      </c>
      <c r="L15" s="64"/>
      <c r="M15" s="31"/>
      <c r="N15" s="34"/>
      <c r="O15" s="34"/>
      <c r="P15" s="34"/>
      <c r="Q15" s="34"/>
    </row>
    <row r="16" spans="1:17" ht="14.45" customHeight="1" x14ac:dyDescent="0.25">
      <c r="A16" s="67"/>
      <c r="B16" s="73"/>
      <c r="C16" s="11" t="s">
        <v>18</v>
      </c>
      <c r="D16" s="10" t="s">
        <v>82</v>
      </c>
      <c r="E16" s="10" t="s">
        <v>82</v>
      </c>
      <c r="F16" s="10" t="s">
        <v>82</v>
      </c>
      <c r="G16" s="10" t="s">
        <v>82</v>
      </c>
      <c r="H16" s="10" t="s">
        <v>82</v>
      </c>
      <c r="I16" s="16">
        <v>0</v>
      </c>
      <c r="J16" s="16">
        <v>0</v>
      </c>
      <c r="K16" s="16">
        <v>0</v>
      </c>
      <c r="L16" s="64"/>
      <c r="M16" s="31"/>
      <c r="N16" s="34"/>
      <c r="O16" s="34"/>
      <c r="P16" s="34"/>
      <c r="Q16" s="34"/>
    </row>
    <row r="17" spans="1:17" ht="14.45" customHeight="1" x14ac:dyDescent="0.25">
      <c r="A17" s="68"/>
      <c r="B17" s="73"/>
      <c r="C17" s="11" t="s">
        <v>67</v>
      </c>
      <c r="D17" s="10" t="s">
        <v>82</v>
      </c>
      <c r="E17" s="10" t="s">
        <v>82</v>
      </c>
      <c r="F17" s="10" t="s">
        <v>82</v>
      </c>
      <c r="G17" s="10" t="s">
        <v>82</v>
      </c>
      <c r="H17" s="10" t="s">
        <v>82</v>
      </c>
      <c r="I17" s="16">
        <v>0</v>
      </c>
      <c r="J17" s="16">
        <v>0</v>
      </c>
      <c r="K17" s="16">
        <v>0</v>
      </c>
      <c r="L17" s="65"/>
      <c r="M17" s="32"/>
      <c r="N17" s="35"/>
      <c r="O17" s="35"/>
      <c r="P17" s="35"/>
      <c r="Q17" s="35"/>
    </row>
    <row r="18" spans="1:17" s="3" customFormat="1" ht="14.45" customHeight="1" x14ac:dyDescent="0.25">
      <c r="A18" s="37" t="s">
        <v>19</v>
      </c>
      <c r="B18" s="61" t="s">
        <v>24</v>
      </c>
      <c r="C18" s="9" t="s">
        <v>65</v>
      </c>
      <c r="D18" s="10">
        <v>701</v>
      </c>
      <c r="E18" s="10" t="s">
        <v>78</v>
      </c>
      <c r="F18" s="10" t="s">
        <v>78</v>
      </c>
      <c r="G18" s="10">
        <v>5240011600</v>
      </c>
      <c r="H18" s="10" t="s">
        <v>82</v>
      </c>
      <c r="I18" s="17">
        <f>SUM(I19:I25)</f>
        <v>23577276.359999999</v>
      </c>
      <c r="J18" s="17">
        <f>SUM(J19:J25)</f>
        <v>25561898</v>
      </c>
      <c r="K18" s="17">
        <f>SUM(K19:K25)</f>
        <v>24829229</v>
      </c>
      <c r="L18" s="38" t="s">
        <v>10</v>
      </c>
      <c r="M18" s="30" t="s">
        <v>9</v>
      </c>
      <c r="N18" s="33" t="s">
        <v>9</v>
      </c>
      <c r="O18" s="33" t="s">
        <v>9</v>
      </c>
      <c r="P18" s="33" t="s">
        <v>9</v>
      </c>
      <c r="Q18" s="33" t="s">
        <v>9</v>
      </c>
    </row>
    <row r="19" spans="1:17" x14ac:dyDescent="0.25">
      <c r="A19" s="55"/>
      <c r="B19" s="61"/>
      <c r="C19" s="11" t="s">
        <v>16</v>
      </c>
      <c r="D19" s="10" t="s">
        <v>82</v>
      </c>
      <c r="E19" s="10" t="s">
        <v>82</v>
      </c>
      <c r="F19" s="10" t="s">
        <v>82</v>
      </c>
      <c r="G19" s="10" t="s">
        <v>82</v>
      </c>
      <c r="H19" s="10" t="s">
        <v>82</v>
      </c>
      <c r="I19" s="18">
        <v>0</v>
      </c>
      <c r="J19" s="18">
        <v>0</v>
      </c>
      <c r="K19" s="18">
        <v>0</v>
      </c>
      <c r="L19" s="39"/>
      <c r="M19" s="31"/>
      <c r="N19" s="34"/>
      <c r="O19" s="34"/>
      <c r="P19" s="34"/>
      <c r="Q19" s="34"/>
    </row>
    <row r="20" spans="1:17" x14ac:dyDescent="0.25">
      <c r="A20" s="55"/>
      <c r="B20" s="61"/>
      <c r="C20" s="27" t="s">
        <v>17</v>
      </c>
      <c r="D20" s="10" t="s">
        <v>105</v>
      </c>
      <c r="E20" s="10" t="s">
        <v>78</v>
      </c>
      <c r="F20" s="10" t="s">
        <v>78</v>
      </c>
      <c r="G20" s="10" t="s">
        <v>107</v>
      </c>
      <c r="H20" s="10" t="s">
        <v>108</v>
      </c>
      <c r="I20" s="18">
        <f>I28</f>
        <v>100000</v>
      </c>
      <c r="J20" s="18">
        <v>0</v>
      </c>
      <c r="K20" s="18">
        <v>0</v>
      </c>
      <c r="L20" s="39"/>
      <c r="M20" s="31"/>
      <c r="N20" s="34"/>
      <c r="O20" s="34"/>
      <c r="P20" s="34"/>
      <c r="Q20" s="34"/>
    </row>
    <row r="21" spans="1:17" x14ac:dyDescent="0.25">
      <c r="A21" s="55"/>
      <c r="B21" s="61"/>
      <c r="C21" s="28"/>
      <c r="D21" s="10" t="s">
        <v>105</v>
      </c>
      <c r="E21" s="10" t="s">
        <v>78</v>
      </c>
      <c r="F21" s="10" t="s">
        <v>78</v>
      </c>
      <c r="G21" s="10" t="s">
        <v>106</v>
      </c>
      <c r="H21" s="10" t="s">
        <v>86</v>
      </c>
      <c r="I21" s="18">
        <f>I29</f>
        <v>8409.09</v>
      </c>
      <c r="J21" s="18">
        <f t="shared" ref="J21:K23" si="0">J29</f>
        <v>0</v>
      </c>
      <c r="K21" s="18">
        <f t="shared" si="0"/>
        <v>0</v>
      </c>
      <c r="L21" s="39"/>
      <c r="M21" s="31"/>
      <c r="N21" s="34"/>
      <c r="O21" s="34"/>
      <c r="P21" s="34"/>
      <c r="Q21" s="34"/>
    </row>
    <row r="22" spans="1:17" x14ac:dyDescent="0.25">
      <c r="A22" s="55"/>
      <c r="B22" s="61"/>
      <c r="C22" s="27" t="s">
        <v>66</v>
      </c>
      <c r="D22" s="10">
        <v>701</v>
      </c>
      <c r="E22" s="10" t="s">
        <v>78</v>
      </c>
      <c r="F22" s="10" t="s">
        <v>78</v>
      </c>
      <c r="G22" s="10">
        <v>5240011600</v>
      </c>
      <c r="H22" s="10">
        <v>100</v>
      </c>
      <c r="I22" s="18">
        <f>I30</f>
        <v>22481363.59</v>
      </c>
      <c r="J22" s="18">
        <f t="shared" si="0"/>
        <v>24404858</v>
      </c>
      <c r="K22" s="18">
        <f t="shared" si="0"/>
        <v>23625908</v>
      </c>
      <c r="L22" s="39"/>
      <c r="M22" s="31"/>
      <c r="N22" s="34"/>
      <c r="O22" s="34"/>
      <c r="P22" s="34"/>
      <c r="Q22" s="34"/>
    </row>
    <row r="23" spans="1:17" x14ac:dyDescent="0.25">
      <c r="A23" s="55"/>
      <c r="B23" s="61"/>
      <c r="C23" s="28"/>
      <c r="D23" s="10">
        <v>701</v>
      </c>
      <c r="E23" s="10" t="s">
        <v>78</v>
      </c>
      <c r="F23" s="10" t="s">
        <v>78</v>
      </c>
      <c r="G23" s="10">
        <v>5240011600</v>
      </c>
      <c r="H23" s="10">
        <v>200</v>
      </c>
      <c r="I23" s="18">
        <f>I31</f>
        <v>987503.68</v>
      </c>
      <c r="J23" s="18">
        <f t="shared" si="0"/>
        <v>1157040</v>
      </c>
      <c r="K23" s="18">
        <f t="shared" si="0"/>
        <v>1203321</v>
      </c>
      <c r="L23" s="39"/>
      <c r="M23" s="31"/>
      <c r="N23" s="34"/>
      <c r="O23" s="34"/>
      <c r="P23" s="34"/>
      <c r="Q23" s="34"/>
    </row>
    <row r="24" spans="1:17" x14ac:dyDescent="0.25">
      <c r="A24" s="55"/>
      <c r="B24" s="61"/>
      <c r="C24" s="11" t="s">
        <v>18</v>
      </c>
      <c r="D24" s="10" t="s">
        <v>82</v>
      </c>
      <c r="E24" s="10" t="s">
        <v>82</v>
      </c>
      <c r="F24" s="10" t="s">
        <v>82</v>
      </c>
      <c r="G24" s="10" t="s">
        <v>82</v>
      </c>
      <c r="H24" s="10" t="s">
        <v>82</v>
      </c>
      <c r="I24" s="18">
        <v>0</v>
      </c>
      <c r="J24" s="18">
        <v>0</v>
      </c>
      <c r="K24" s="18">
        <v>0</v>
      </c>
      <c r="L24" s="39"/>
      <c r="M24" s="31"/>
      <c r="N24" s="34"/>
      <c r="O24" s="34"/>
      <c r="P24" s="34"/>
      <c r="Q24" s="34"/>
    </row>
    <row r="25" spans="1:17" x14ac:dyDescent="0.25">
      <c r="A25" s="55"/>
      <c r="B25" s="61"/>
      <c r="C25" s="11" t="s">
        <v>67</v>
      </c>
      <c r="D25" s="10" t="s">
        <v>82</v>
      </c>
      <c r="E25" s="10" t="s">
        <v>82</v>
      </c>
      <c r="F25" s="10" t="s">
        <v>82</v>
      </c>
      <c r="G25" s="10" t="s">
        <v>82</v>
      </c>
      <c r="H25" s="10" t="s">
        <v>82</v>
      </c>
      <c r="I25" s="18">
        <v>0</v>
      </c>
      <c r="J25" s="18">
        <v>0</v>
      </c>
      <c r="K25" s="18">
        <v>0</v>
      </c>
      <c r="L25" s="40"/>
      <c r="M25" s="32"/>
      <c r="N25" s="35"/>
      <c r="O25" s="35"/>
      <c r="P25" s="35"/>
      <c r="Q25" s="35"/>
    </row>
    <row r="26" spans="1:17" s="3" customFormat="1" ht="14.45" customHeight="1" x14ac:dyDescent="0.25">
      <c r="A26" s="33" t="s">
        <v>68</v>
      </c>
      <c r="B26" s="69" t="s">
        <v>23</v>
      </c>
      <c r="C26" s="9" t="s">
        <v>65</v>
      </c>
      <c r="D26" s="10">
        <v>701</v>
      </c>
      <c r="E26" s="10" t="s">
        <v>78</v>
      </c>
      <c r="F26" s="10" t="s">
        <v>82</v>
      </c>
      <c r="G26" s="10" t="s">
        <v>82</v>
      </c>
      <c r="H26" s="10" t="s">
        <v>82</v>
      </c>
      <c r="I26" s="17">
        <f>SUM(I27:I33)</f>
        <v>23577276.359999999</v>
      </c>
      <c r="J26" s="17">
        <f>SUM(J27:J33)</f>
        <v>25561898</v>
      </c>
      <c r="K26" s="17">
        <f>SUM(K27:K33)</f>
        <v>24829229</v>
      </c>
      <c r="L26" s="38" t="s">
        <v>10</v>
      </c>
      <c r="M26" s="30" t="s">
        <v>9</v>
      </c>
      <c r="N26" s="33" t="s">
        <v>9</v>
      </c>
      <c r="O26" s="33" t="s">
        <v>9</v>
      </c>
      <c r="P26" s="33" t="s">
        <v>9</v>
      </c>
      <c r="Q26" s="33" t="s">
        <v>9</v>
      </c>
    </row>
    <row r="27" spans="1:17" x14ac:dyDescent="0.25">
      <c r="A27" s="34"/>
      <c r="B27" s="70"/>
      <c r="C27" s="11" t="s">
        <v>16</v>
      </c>
      <c r="D27" s="10" t="s">
        <v>82</v>
      </c>
      <c r="E27" s="10" t="s">
        <v>82</v>
      </c>
      <c r="F27" s="10" t="s">
        <v>82</v>
      </c>
      <c r="G27" s="10" t="s">
        <v>82</v>
      </c>
      <c r="H27" s="10" t="s">
        <v>82</v>
      </c>
      <c r="I27" s="18">
        <v>0</v>
      </c>
      <c r="J27" s="18">
        <v>0</v>
      </c>
      <c r="K27" s="18">
        <v>0</v>
      </c>
      <c r="L27" s="39"/>
      <c r="M27" s="31"/>
      <c r="N27" s="34"/>
      <c r="O27" s="34"/>
      <c r="P27" s="34"/>
      <c r="Q27" s="34"/>
    </row>
    <row r="28" spans="1:17" x14ac:dyDescent="0.25">
      <c r="A28" s="34"/>
      <c r="B28" s="70"/>
      <c r="C28" s="27" t="s">
        <v>17</v>
      </c>
      <c r="D28" s="10" t="s">
        <v>105</v>
      </c>
      <c r="E28" s="10" t="s">
        <v>78</v>
      </c>
      <c r="F28" s="10" t="s">
        <v>78</v>
      </c>
      <c r="G28" s="10" t="s">
        <v>107</v>
      </c>
      <c r="H28" s="10" t="s">
        <v>108</v>
      </c>
      <c r="I28" s="18">
        <v>100000</v>
      </c>
      <c r="J28" s="18">
        <v>0</v>
      </c>
      <c r="K28" s="18">
        <v>0</v>
      </c>
      <c r="L28" s="39"/>
      <c r="M28" s="31"/>
      <c r="N28" s="34"/>
      <c r="O28" s="34"/>
      <c r="P28" s="34"/>
      <c r="Q28" s="34"/>
    </row>
    <row r="29" spans="1:17" x14ac:dyDescent="0.25">
      <c r="A29" s="34"/>
      <c r="B29" s="70"/>
      <c r="C29" s="28"/>
      <c r="D29" s="10" t="s">
        <v>105</v>
      </c>
      <c r="E29" s="10" t="s">
        <v>78</v>
      </c>
      <c r="F29" s="10" t="s">
        <v>78</v>
      </c>
      <c r="G29" s="10" t="s">
        <v>106</v>
      </c>
      <c r="H29" s="10" t="s">
        <v>86</v>
      </c>
      <c r="I29" s="18">
        <v>8409.09</v>
      </c>
      <c r="J29" s="18">
        <v>0</v>
      </c>
      <c r="K29" s="18">
        <v>0</v>
      </c>
      <c r="L29" s="39"/>
      <c r="M29" s="31"/>
      <c r="N29" s="34"/>
      <c r="O29" s="34"/>
      <c r="P29" s="34"/>
      <c r="Q29" s="34"/>
    </row>
    <row r="30" spans="1:17" x14ac:dyDescent="0.25">
      <c r="A30" s="34"/>
      <c r="B30" s="70"/>
      <c r="C30" s="27" t="s">
        <v>66</v>
      </c>
      <c r="D30" s="10">
        <v>701</v>
      </c>
      <c r="E30" s="10" t="s">
        <v>78</v>
      </c>
      <c r="F30" s="10" t="s">
        <v>78</v>
      </c>
      <c r="G30" s="10">
        <v>5240011600</v>
      </c>
      <c r="H30" s="10">
        <v>100</v>
      </c>
      <c r="I30" s="18">
        <v>22481363.59</v>
      </c>
      <c r="J30" s="18">
        <v>24404858</v>
      </c>
      <c r="K30" s="18">
        <v>23625908</v>
      </c>
      <c r="L30" s="39"/>
      <c r="M30" s="31"/>
      <c r="N30" s="34"/>
      <c r="O30" s="34"/>
      <c r="P30" s="34"/>
      <c r="Q30" s="34"/>
    </row>
    <row r="31" spans="1:17" x14ac:dyDescent="0.25">
      <c r="A31" s="34"/>
      <c r="B31" s="70"/>
      <c r="C31" s="28"/>
      <c r="D31" s="10">
        <v>701</v>
      </c>
      <c r="E31" s="10" t="s">
        <v>78</v>
      </c>
      <c r="F31" s="10" t="s">
        <v>82</v>
      </c>
      <c r="G31" s="10">
        <v>5240011600</v>
      </c>
      <c r="H31" s="10">
        <v>200</v>
      </c>
      <c r="I31" s="18">
        <v>987503.68</v>
      </c>
      <c r="J31" s="18">
        <v>1157040</v>
      </c>
      <c r="K31" s="18">
        <v>1203321</v>
      </c>
      <c r="L31" s="39"/>
      <c r="M31" s="31"/>
      <c r="N31" s="34"/>
      <c r="O31" s="34"/>
      <c r="P31" s="34"/>
      <c r="Q31" s="34"/>
    </row>
    <row r="32" spans="1:17" x14ac:dyDescent="0.25">
      <c r="A32" s="34"/>
      <c r="B32" s="70"/>
      <c r="C32" s="11" t="s">
        <v>18</v>
      </c>
      <c r="D32" s="10" t="s">
        <v>82</v>
      </c>
      <c r="E32" s="10" t="s">
        <v>82</v>
      </c>
      <c r="F32" s="10" t="s">
        <v>82</v>
      </c>
      <c r="G32" s="10" t="s">
        <v>82</v>
      </c>
      <c r="H32" s="10" t="s">
        <v>82</v>
      </c>
      <c r="I32" s="18">
        <v>0</v>
      </c>
      <c r="J32" s="18">
        <v>0</v>
      </c>
      <c r="K32" s="18">
        <v>0</v>
      </c>
      <c r="L32" s="39"/>
      <c r="M32" s="31"/>
      <c r="N32" s="34"/>
      <c r="O32" s="34"/>
      <c r="P32" s="34"/>
      <c r="Q32" s="34"/>
    </row>
    <row r="33" spans="1:21" x14ac:dyDescent="0.25">
      <c r="A33" s="34"/>
      <c r="B33" s="71"/>
      <c r="C33" s="11" t="s">
        <v>67</v>
      </c>
      <c r="D33" s="10" t="s">
        <v>82</v>
      </c>
      <c r="E33" s="10" t="s">
        <v>82</v>
      </c>
      <c r="F33" s="10" t="s">
        <v>82</v>
      </c>
      <c r="G33" s="10" t="s">
        <v>82</v>
      </c>
      <c r="H33" s="10" t="s">
        <v>82</v>
      </c>
      <c r="I33" s="18">
        <v>0</v>
      </c>
      <c r="J33" s="18">
        <v>0</v>
      </c>
      <c r="K33" s="18">
        <v>0</v>
      </c>
      <c r="L33" s="40"/>
      <c r="M33" s="32"/>
      <c r="N33" s="35"/>
      <c r="O33" s="35"/>
      <c r="P33" s="35"/>
      <c r="Q33" s="35"/>
    </row>
    <row r="34" spans="1:21" ht="14.45" customHeight="1" x14ac:dyDescent="0.25">
      <c r="A34" s="66">
        <v>2</v>
      </c>
      <c r="B34" s="66" t="s">
        <v>72</v>
      </c>
      <c r="C34" s="9" t="s">
        <v>65</v>
      </c>
      <c r="D34" s="10">
        <v>701</v>
      </c>
      <c r="E34" s="10" t="s">
        <v>82</v>
      </c>
      <c r="F34" s="10" t="s">
        <v>82</v>
      </c>
      <c r="G34" s="10" t="s">
        <v>82</v>
      </c>
      <c r="H34" s="10" t="s">
        <v>82</v>
      </c>
      <c r="I34" s="15">
        <f>SUM(I35:I39)</f>
        <v>25964857.84</v>
      </c>
      <c r="J34" s="15">
        <f>SUM(J35:J39)</f>
        <v>30243426</v>
      </c>
      <c r="K34" s="15">
        <f>SUM(K35:K39)</f>
        <v>34296385</v>
      </c>
      <c r="L34" s="63" t="s">
        <v>10</v>
      </c>
      <c r="M34" s="30" t="s">
        <v>9</v>
      </c>
      <c r="N34" s="33" t="s">
        <v>9</v>
      </c>
      <c r="O34" s="33" t="s">
        <v>9</v>
      </c>
      <c r="P34" s="33" t="s">
        <v>9</v>
      </c>
      <c r="Q34" s="33" t="s">
        <v>9</v>
      </c>
    </row>
    <row r="35" spans="1:21" x14ac:dyDescent="0.25">
      <c r="A35" s="67"/>
      <c r="B35" s="67"/>
      <c r="C35" s="11" t="s">
        <v>16</v>
      </c>
      <c r="D35" s="10" t="s">
        <v>82</v>
      </c>
      <c r="E35" s="10" t="s">
        <v>82</v>
      </c>
      <c r="F35" s="10" t="s">
        <v>82</v>
      </c>
      <c r="G35" s="10" t="s">
        <v>82</v>
      </c>
      <c r="H35" s="10" t="s">
        <v>82</v>
      </c>
      <c r="I35" s="16">
        <v>0</v>
      </c>
      <c r="J35" s="16">
        <v>0</v>
      </c>
      <c r="K35" s="16">
        <v>0</v>
      </c>
      <c r="L35" s="64"/>
      <c r="M35" s="31"/>
      <c r="N35" s="34"/>
      <c r="O35" s="34"/>
      <c r="P35" s="34"/>
      <c r="Q35" s="34"/>
    </row>
    <row r="36" spans="1:21" x14ac:dyDescent="0.25">
      <c r="A36" s="67"/>
      <c r="B36" s="67"/>
      <c r="C36" s="11" t="s">
        <v>17</v>
      </c>
      <c r="D36" s="10" t="s">
        <v>82</v>
      </c>
      <c r="E36" s="10" t="s">
        <v>82</v>
      </c>
      <c r="F36" s="10" t="s">
        <v>82</v>
      </c>
      <c r="G36" s="10" t="s">
        <v>82</v>
      </c>
      <c r="H36" s="10" t="s">
        <v>82</v>
      </c>
      <c r="I36" s="16">
        <v>0</v>
      </c>
      <c r="J36" s="16">
        <v>0</v>
      </c>
      <c r="K36" s="16">
        <v>0</v>
      </c>
      <c r="L36" s="64"/>
      <c r="M36" s="31"/>
      <c r="N36" s="34"/>
      <c r="O36" s="34"/>
      <c r="P36" s="34"/>
      <c r="Q36" s="34"/>
    </row>
    <row r="37" spans="1:21" x14ac:dyDescent="0.25">
      <c r="A37" s="67"/>
      <c r="B37" s="67"/>
      <c r="C37" s="11" t="s">
        <v>66</v>
      </c>
      <c r="D37" s="10">
        <v>701</v>
      </c>
      <c r="E37" s="10" t="s">
        <v>82</v>
      </c>
      <c r="F37" s="10" t="s">
        <v>82</v>
      </c>
      <c r="G37" s="10" t="s">
        <v>82</v>
      </c>
      <c r="H37" s="10" t="s">
        <v>82</v>
      </c>
      <c r="I37" s="16">
        <f>SUM(I43:I45,I83:I84,I97:I98,I111,I123:I125)</f>
        <v>25964857.84</v>
      </c>
      <c r="J37" s="16">
        <f>SUM(J43:J45,J83:J84,J97:J98,J111,J123:J125)</f>
        <v>30243426</v>
      </c>
      <c r="K37" s="16">
        <f>SUM(K43:K45,K83:K84,K97:K98,K111,K123:K125)</f>
        <v>34296385</v>
      </c>
      <c r="L37" s="64"/>
      <c r="M37" s="31"/>
      <c r="N37" s="34"/>
      <c r="O37" s="34"/>
      <c r="P37" s="34"/>
      <c r="Q37" s="34"/>
    </row>
    <row r="38" spans="1:21" x14ac:dyDescent="0.25">
      <c r="A38" s="67"/>
      <c r="B38" s="67"/>
      <c r="C38" s="11" t="s">
        <v>18</v>
      </c>
      <c r="D38" s="10" t="s">
        <v>82</v>
      </c>
      <c r="E38" s="10" t="s">
        <v>82</v>
      </c>
      <c r="F38" s="10" t="s">
        <v>82</v>
      </c>
      <c r="G38" s="10" t="s">
        <v>82</v>
      </c>
      <c r="H38" s="10" t="s">
        <v>82</v>
      </c>
      <c r="I38" s="16">
        <v>0</v>
      </c>
      <c r="J38" s="16">
        <v>0</v>
      </c>
      <c r="K38" s="16">
        <v>0</v>
      </c>
      <c r="L38" s="64"/>
      <c r="M38" s="31"/>
      <c r="N38" s="34"/>
      <c r="O38" s="34"/>
      <c r="P38" s="34"/>
      <c r="Q38" s="34"/>
    </row>
    <row r="39" spans="1:21" x14ac:dyDescent="0.25">
      <c r="A39" s="68"/>
      <c r="B39" s="68"/>
      <c r="C39" s="11" t="s">
        <v>67</v>
      </c>
      <c r="D39" s="10" t="s">
        <v>82</v>
      </c>
      <c r="E39" s="10" t="s">
        <v>82</v>
      </c>
      <c r="F39" s="10" t="s">
        <v>82</v>
      </c>
      <c r="G39" s="10" t="s">
        <v>82</v>
      </c>
      <c r="H39" s="10" t="s">
        <v>82</v>
      </c>
      <c r="I39" s="16">
        <v>0</v>
      </c>
      <c r="J39" s="16">
        <v>0</v>
      </c>
      <c r="K39" s="16">
        <v>0</v>
      </c>
      <c r="L39" s="65"/>
      <c r="M39" s="32"/>
      <c r="N39" s="35"/>
      <c r="O39" s="35"/>
      <c r="P39" s="35"/>
      <c r="Q39" s="35"/>
    </row>
    <row r="40" spans="1:21" ht="20.45" customHeight="1" x14ac:dyDescent="0.25">
      <c r="A40" s="37" t="s">
        <v>20</v>
      </c>
      <c r="B40" s="33" t="s">
        <v>41</v>
      </c>
      <c r="C40" s="9" t="s">
        <v>65</v>
      </c>
      <c r="D40" s="10">
        <v>701</v>
      </c>
      <c r="E40" s="10" t="s">
        <v>78</v>
      </c>
      <c r="F40" s="10" t="s">
        <v>78</v>
      </c>
      <c r="G40" s="10" t="s">
        <v>82</v>
      </c>
      <c r="H40" s="10" t="s">
        <v>82</v>
      </c>
      <c r="I40" s="17">
        <f>SUM(I41:I47)</f>
        <v>12830949.48</v>
      </c>
      <c r="J40" s="17">
        <f>SUM(J41:J47)</f>
        <v>15513803.08</v>
      </c>
      <c r="K40" s="17">
        <f>SUM(K41:K47)</f>
        <v>19441130</v>
      </c>
      <c r="L40" s="38" t="s">
        <v>10</v>
      </c>
      <c r="M40" s="30" t="s">
        <v>4</v>
      </c>
      <c r="N40" s="33" t="s">
        <v>0</v>
      </c>
      <c r="O40" s="33">
        <v>16</v>
      </c>
      <c r="P40" s="33">
        <v>17</v>
      </c>
      <c r="Q40" s="33">
        <v>18</v>
      </c>
    </row>
    <row r="41" spans="1:21" ht="20.45" customHeight="1" x14ac:dyDescent="0.25">
      <c r="A41" s="55"/>
      <c r="B41" s="34"/>
      <c r="C41" s="11" t="s">
        <v>16</v>
      </c>
      <c r="D41" s="10" t="s">
        <v>82</v>
      </c>
      <c r="E41" s="10" t="s">
        <v>82</v>
      </c>
      <c r="F41" s="10" t="s">
        <v>82</v>
      </c>
      <c r="G41" s="10" t="s">
        <v>82</v>
      </c>
      <c r="H41" s="10" t="s">
        <v>82</v>
      </c>
      <c r="I41" s="18">
        <v>0</v>
      </c>
      <c r="J41" s="18">
        <v>0</v>
      </c>
      <c r="K41" s="18">
        <v>0</v>
      </c>
      <c r="L41" s="39"/>
      <c r="M41" s="31"/>
      <c r="N41" s="34"/>
      <c r="O41" s="34"/>
      <c r="P41" s="34"/>
      <c r="Q41" s="34"/>
    </row>
    <row r="42" spans="1:21" ht="20.45" customHeight="1" x14ac:dyDescent="0.25">
      <c r="A42" s="55"/>
      <c r="B42" s="34"/>
      <c r="C42" s="11" t="s">
        <v>17</v>
      </c>
      <c r="D42" s="10" t="s">
        <v>82</v>
      </c>
      <c r="E42" s="10" t="s">
        <v>82</v>
      </c>
      <c r="F42" s="10" t="s">
        <v>82</v>
      </c>
      <c r="G42" s="10" t="s">
        <v>82</v>
      </c>
      <c r="H42" s="10" t="s">
        <v>82</v>
      </c>
      <c r="I42" s="18">
        <v>0</v>
      </c>
      <c r="J42" s="18">
        <v>0</v>
      </c>
      <c r="K42" s="18">
        <v>0</v>
      </c>
      <c r="L42" s="39"/>
      <c r="M42" s="31"/>
      <c r="N42" s="34"/>
      <c r="O42" s="34"/>
      <c r="P42" s="34"/>
      <c r="Q42" s="34"/>
    </row>
    <row r="43" spans="1:21" ht="20.45" customHeight="1" x14ac:dyDescent="0.25">
      <c r="A43" s="55"/>
      <c r="B43" s="34"/>
      <c r="C43" s="27" t="s">
        <v>66</v>
      </c>
      <c r="D43" s="10">
        <v>701</v>
      </c>
      <c r="E43" s="10" t="s">
        <v>78</v>
      </c>
      <c r="F43" s="10" t="s">
        <v>78</v>
      </c>
      <c r="G43" s="10">
        <v>5230010070</v>
      </c>
      <c r="H43" s="10">
        <v>100</v>
      </c>
      <c r="I43" s="19">
        <f>I64</f>
        <v>1119124</v>
      </c>
      <c r="J43" s="19">
        <f>J64</f>
        <v>850627</v>
      </c>
      <c r="K43" s="19">
        <f>K64</f>
        <v>1183500</v>
      </c>
      <c r="L43" s="39"/>
      <c r="M43" s="31"/>
      <c r="N43" s="34"/>
      <c r="O43" s="34"/>
      <c r="P43" s="34"/>
      <c r="Q43" s="34"/>
    </row>
    <row r="44" spans="1:21" ht="20.45" customHeight="1" x14ac:dyDescent="0.25">
      <c r="A44" s="55"/>
      <c r="B44" s="34"/>
      <c r="C44" s="29"/>
      <c r="D44" s="10">
        <v>701</v>
      </c>
      <c r="E44" s="10" t="s">
        <v>78</v>
      </c>
      <c r="F44" s="10" t="s">
        <v>78</v>
      </c>
      <c r="G44" s="10" t="s">
        <v>99</v>
      </c>
      <c r="H44" s="10" t="s">
        <v>86</v>
      </c>
      <c r="I44" s="18">
        <f>SUM(I51,I65,I71,I77)</f>
        <v>3314971.48</v>
      </c>
      <c r="J44" s="18">
        <f>SUM(J51,J65,J71,J77)</f>
        <v>3686160.0799999996</v>
      </c>
      <c r="K44" s="18">
        <f>SUM(K51,K65,K71,K77)</f>
        <v>4307288</v>
      </c>
      <c r="L44" s="39"/>
      <c r="M44" s="31"/>
      <c r="N44" s="34"/>
      <c r="O44" s="34"/>
      <c r="P44" s="34"/>
      <c r="Q44" s="34"/>
      <c r="T44" s="8"/>
      <c r="U44" s="8"/>
    </row>
    <row r="45" spans="1:21" ht="20.45" customHeight="1" x14ac:dyDescent="0.25">
      <c r="A45" s="55"/>
      <c r="B45" s="34"/>
      <c r="C45" s="28"/>
      <c r="D45" s="10">
        <v>701</v>
      </c>
      <c r="E45" s="10" t="s">
        <v>78</v>
      </c>
      <c r="F45" s="10" t="s">
        <v>78</v>
      </c>
      <c r="G45" s="10" t="s">
        <v>99</v>
      </c>
      <c r="H45" s="10" t="s">
        <v>83</v>
      </c>
      <c r="I45" s="18">
        <f>SUM(I52,I58)</f>
        <v>8396854</v>
      </c>
      <c r="J45" s="18">
        <f>SUM(J52,J58)</f>
        <v>10977016</v>
      </c>
      <c r="K45" s="18">
        <f>SUM(K52,K58)</f>
        <v>13950342</v>
      </c>
      <c r="L45" s="39"/>
      <c r="M45" s="31"/>
      <c r="N45" s="34"/>
      <c r="O45" s="34"/>
      <c r="P45" s="34"/>
      <c r="Q45" s="34"/>
      <c r="T45" s="8"/>
    </row>
    <row r="46" spans="1:21" ht="20.45" customHeight="1" x14ac:dyDescent="0.25">
      <c r="A46" s="55"/>
      <c r="B46" s="34"/>
      <c r="C46" s="11" t="s">
        <v>18</v>
      </c>
      <c r="D46" s="10" t="s">
        <v>82</v>
      </c>
      <c r="E46" s="10" t="s">
        <v>82</v>
      </c>
      <c r="F46" s="10" t="s">
        <v>82</v>
      </c>
      <c r="G46" s="10" t="s">
        <v>82</v>
      </c>
      <c r="H46" s="10" t="s">
        <v>82</v>
      </c>
      <c r="I46" s="18">
        <v>0</v>
      </c>
      <c r="J46" s="18">
        <v>0</v>
      </c>
      <c r="K46" s="18">
        <v>0</v>
      </c>
      <c r="L46" s="39"/>
      <c r="M46" s="31"/>
      <c r="N46" s="34"/>
      <c r="O46" s="34"/>
      <c r="P46" s="34"/>
      <c r="Q46" s="34"/>
    </row>
    <row r="47" spans="1:21" ht="20.45" customHeight="1" x14ac:dyDescent="0.25">
      <c r="A47" s="55"/>
      <c r="B47" s="35"/>
      <c r="C47" s="11" t="s">
        <v>67</v>
      </c>
      <c r="D47" s="10" t="s">
        <v>82</v>
      </c>
      <c r="E47" s="10" t="s">
        <v>82</v>
      </c>
      <c r="F47" s="10" t="s">
        <v>82</v>
      </c>
      <c r="G47" s="10" t="s">
        <v>82</v>
      </c>
      <c r="H47" s="10" t="s">
        <v>82</v>
      </c>
      <c r="I47" s="18">
        <v>0</v>
      </c>
      <c r="J47" s="18">
        <v>0</v>
      </c>
      <c r="K47" s="18">
        <v>0</v>
      </c>
      <c r="L47" s="40"/>
      <c r="M47" s="32"/>
      <c r="N47" s="35"/>
      <c r="O47" s="35"/>
      <c r="P47" s="35"/>
      <c r="Q47" s="35"/>
    </row>
    <row r="48" spans="1:21" x14ac:dyDescent="0.25">
      <c r="A48" s="33" t="s">
        <v>73</v>
      </c>
      <c r="B48" s="62" t="s">
        <v>90</v>
      </c>
      <c r="C48" s="9" t="s">
        <v>65</v>
      </c>
      <c r="D48" s="10">
        <v>701</v>
      </c>
      <c r="E48" s="10" t="s">
        <v>78</v>
      </c>
      <c r="F48" s="10" t="s">
        <v>78</v>
      </c>
      <c r="G48" s="4">
        <v>5230010001</v>
      </c>
      <c r="H48" s="10" t="s">
        <v>82</v>
      </c>
      <c r="I48" s="17">
        <f>SUM(I49:I54)</f>
        <v>10314388.16</v>
      </c>
      <c r="J48" s="17">
        <f>SUM(J49:J54)</f>
        <v>11927021.550000001</v>
      </c>
      <c r="K48" s="17">
        <f>SUM(K49:K54)</f>
        <v>11699565</v>
      </c>
      <c r="L48" s="38" t="s">
        <v>10</v>
      </c>
      <c r="M48" s="30" t="s">
        <v>5</v>
      </c>
      <c r="N48" s="33" t="s">
        <v>1</v>
      </c>
      <c r="O48" s="33">
        <v>2300</v>
      </c>
      <c r="P48" s="33">
        <v>2400</v>
      </c>
      <c r="Q48" s="33">
        <v>2500</v>
      </c>
    </row>
    <row r="49" spans="1:17" x14ac:dyDescent="0.25">
      <c r="A49" s="34"/>
      <c r="B49" s="62"/>
      <c r="C49" s="11" t="s">
        <v>16</v>
      </c>
      <c r="D49" s="10" t="s">
        <v>82</v>
      </c>
      <c r="E49" s="10" t="s">
        <v>82</v>
      </c>
      <c r="F49" s="10" t="s">
        <v>82</v>
      </c>
      <c r="G49" s="10" t="s">
        <v>82</v>
      </c>
      <c r="H49" s="10" t="s">
        <v>82</v>
      </c>
      <c r="I49" s="18">
        <v>0</v>
      </c>
      <c r="J49" s="18">
        <v>0</v>
      </c>
      <c r="K49" s="18">
        <v>0</v>
      </c>
      <c r="L49" s="39"/>
      <c r="M49" s="31"/>
      <c r="N49" s="34"/>
      <c r="O49" s="34"/>
      <c r="P49" s="34"/>
      <c r="Q49" s="34"/>
    </row>
    <row r="50" spans="1:17" x14ac:dyDescent="0.25">
      <c r="A50" s="34"/>
      <c r="B50" s="62"/>
      <c r="C50" s="11" t="s">
        <v>17</v>
      </c>
      <c r="D50" s="10" t="s">
        <v>82</v>
      </c>
      <c r="E50" s="10" t="s">
        <v>82</v>
      </c>
      <c r="F50" s="10" t="s">
        <v>82</v>
      </c>
      <c r="G50" s="10" t="s">
        <v>82</v>
      </c>
      <c r="H50" s="10" t="s">
        <v>82</v>
      </c>
      <c r="I50" s="18">
        <v>0</v>
      </c>
      <c r="J50" s="18">
        <v>0</v>
      </c>
      <c r="K50" s="18">
        <v>0</v>
      </c>
      <c r="L50" s="39"/>
      <c r="M50" s="31"/>
      <c r="N50" s="34"/>
      <c r="O50" s="34"/>
      <c r="P50" s="34"/>
      <c r="Q50" s="34"/>
    </row>
    <row r="51" spans="1:17" x14ac:dyDescent="0.25">
      <c r="A51" s="34"/>
      <c r="B51" s="62"/>
      <c r="C51" s="27" t="s">
        <v>66</v>
      </c>
      <c r="D51" s="10">
        <v>701</v>
      </c>
      <c r="E51" s="10" t="s">
        <v>78</v>
      </c>
      <c r="F51" s="10" t="s">
        <v>78</v>
      </c>
      <c r="G51" s="4">
        <v>5230010001</v>
      </c>
      <c r="H51" s="10" t="s">
        <v>86</v>
      </c>
      <c r="I51" s="18">
        <v>2716684.16</v>
      </c>
      <c r="J51" s="18">
        <v>2950005.55</v>
      </c>
      <c r="K51" s="18">
        <v>2722549</v>
      </c>
      <c r="L51" s="39"/>
      <c r="M51" s="31"/>
      <c r="N51" s="34"/>
      <c r="O51" s="34"/>
      <c r="P51" s="34"/>
      <c r="Q51" s="34"/>
    </row>
    <row r="52" spans="1:17" x14ac:dyDescent="0.25">
      <c r="A52" s="34"/>
      <c r="B52" s="62"/>
      <c r="C52" s="28"/>
      <c r="D52" s="10">
        <v>701</v>
      </c>
      <c r="E52" s="10" t="s">
        <v>78</v>
      </c>
      <c r="F52" s="10" t="s">
        <v>78</v>
      </c>
      <c r="G52" s="4">
        <v>5230010001</v>
      </c>
      <c r="H52" s="10" t="s">
        <v>83</v>
      </c>
      <c r="I52" s="18">
        <v>7597704</v>
      </c>
      <c r="J52" s="18">
        <v>8977016</v>
      </c>
      <c r="K52" s="18">
        <f>5862076+3000000+114940</f>
        <v>8977016</v>
      </c>
      <c r="L52" s="39"/>
      <c r="M52" s="31"/>
      <c r="N52" s="34"/>
      <c r="O52" s="34"/>
      <c r="P52" s="34"/>
      <c r="Q52" s="34"/>
    </row>
    <row r="53" spans="1:17" x14ac:dyDescent="0.25">
      <c r="A53" s="34"/>
      <c r="B53" s="62"/>
      <c r="C53" s="11" t="s">
        <v>18</v>
      </c>
      <c r="D53" s="10" t="s">
        <v>82</v>
      </c>
      <c r="E53" s="10" t="s">
        <v>82</v>
      </c>
      <c r="F53" s="10" t="s">
        <v>82</v>
      </c>
      <c r="G53" s="10" t="s">
        <v>82</v>
      </c>
      <c r="H53" s="10" t="s">
        <v>82</v>
      </c>
      <c r="I53" s="18">
        <v>0</v>
      </c>
      <c r="J53" s="18">
        <v>0</v>
      </c>
      <c r="K53" s="18">
        <v>0</v>
      </c>
      <c r="L53" s="39"/>
      <c r="M53" s="31"/>
      <c r="N53" s="34"/>
      <c r="O53" s="34"/>
      <c r="P53" s="34"/>
      <c r="Q53" s="34"/>
    </row>
    <row r="54" spans="1:17" x14ac:dyDescent="0.25">
      <c r="A54" s="34"/>
      <c r="B54" s="62"/>
      <c r="C54" s="11" t="s">
        <v>67</v>
      </c>
      <c r="D54" s="10" t="s">
        <v>82</v>
      </c>
      <c r="E54" s="10" t="s">
        <v>82</v>
      </c>
      <c r="F54" s="10" t="s">
        <v>82</v>
      </c>
      <c r="G54" s="10" t="s">
        <v>82</v>
      </c>
      <c r="H54" s="10" t="s">
        <v>82</v>
      </c>
      <c r="I54" s="18">
        <v>0</v>
      </c>
      <c r="J54" s="18">
        <v>0</v>
      </c>
      <c r="K54" s="18">
        <v>0</v>
      </c>
      <c r="L54" s="40"/>
      <c r="M54" s="32"/>
      <c r="N54" s="35"/>
      <c r="O54" s="35"/>
      <c r="P54" s="35"/>
      <c r="Q54" s="35"/>
    </row>
    <row r="55" spans="1:17" ht="27.6" customHeight="1" x14ac:dyDescent="0.25">
      <c r="A55" s="33" t="s">
        <v>74</v>
      </c>
      <c r="B55" s="62" t="s">
        <v>46</v>
      </c>
      <c r="C55" s="25" t="s">
        <v>65</v>
      </c>
      <c r="D55" s="24">
        <v>701</v>
      </c>
      <c r="E55" s="24" t="s">
        <v>78</v>
      </c>
      <c r="F55" s="24" t="s">
        <v>78</v>
      </c>
      <c r="G55" s="23">
        <v>5230010060</v>
      </c>
      <c r="H55" s="23">
        <v>300</v>
      </c>
      <c r="I55" s="17">
        <f>SUM(I56:I60)</f>
        <v>799150</v>
      </c>
      <c r="J55" s="17">
        <f>SUM(J56:J60)</f>
        <v>2000000</v>
      </c>
      <c r="K55" s="17">
        <f>SUM(K56:K60)</f>
        <v>4973326</v>
      </c>
      <c r="L55" s="38" t="s">
        <v>10</v>
      </c>
      <c r="M55" s="36" t="s">
        <v>101</v>
      </c>
      <c r="N55" s="37" t="s">
        <v>1</v>
      </c>
      <c r="O55" s="37">
        <v>17</v>
      </c>
      <c r="P55" s="37">
        <v>17</v>
      </c>
      <c r="Q55" s="37">
        <v>17</v>
      </c>
    </row>
    <row r="56" spans="1:17" ht="27.6" customHeight="1" x14ac:dyDescent="0.25">
      <c r="A56" s="34"/>
      <c r="B56" s="62"/>
      <c r="C56" s="22" t="s">
        <v>16</v>
      </c>
      <c r="D56" s="24" t="s">
        <v>82</v>
      </c>
      <c r="E56" s="24" t="s">
        <v>82</v>
      </c>
      <c r="F56" s="24" t="s">
        <v>82</v>
      </c>
      <c r="G56" s="24" t="s">
        <v>82</v>
      </c>
      <c r="H56" s="24" t="s">
        <v>82</v>
      </c>
      <c r="I56" s="18">
        <v>0</v>
      </c>
      <c r="J56" s="18">
        <v>0</v>
      </c>
      <c r="K56" s="18">
        <v>0</v>
      </c>
      <c r="L56" s="39"/>
      <c r="M56" s="36"/>
      <c r="N56" s="37"/>
      <c r="O56" s="37"/>
      <c r="P56" s="37"/>
      <c r="Q56" s="37"/>
    </row>
    <row r="57" spans="1:17" ht="27.6" customHeight="1" x14ac:dyDescent="0.25">
      <c r="A57" s="34"/>
      <c r="B57" s="62"/>
      <c r="C57" s="22" t="s">
        <v>17</v>
      </c>
      <c r="D57" s="24" t="s">
        <v>82</v>
      </c>
      <c r="E57" s="24" t="s">
        <v>82</v>
      </c>
      <c r="F57" s="24" t="s">
        <v>82</v>
      </c>
      <c r="G57" s="24" t="s">
        <v>82</v>
      </c>
      <c r="H57" s="24" t="s">
        <v>82</v>
      </c>
      <c r="I57" s="18">
        <v>0</v>
      </c>
      <c r="J57" s="18">
        <v>0</v>
      </c>
      <c r="K57" s="18">
        <v>0</v>
      </c>
      <c r="L57" s="39"/>
      <c r="M57" s="36"/>
      <c r="N57" s="37"/>
      <c r="O57" s="37"/>
      <c r="P57" s="37"/>
      <c r="Q57" s="37"/>
    </row>
    <row r="58" spans="1:17" ht="27.6" customHeight="1" x14ac:dyDescent="0.25">
      <c r="A58" s="34"/>
      <c r="B58" s="62"/>
      <c r="C58" s="22" t="s">
        <v>66</v>
      </c>
      <c r="D58" s="24">
        <v>701</v>
      </c>
      <c r="E58" s="24" t="s">
        <v>78</v>
      </c>
      <c r="F58" s="24" t="s">
        <v>78</v>
      </c>
      <c r="G58" s="23">
        <v>5230010060</v>
      </c>
      <c r="H58" s="23">
        <v>300</v>
      </c>
      <c r="I58" s="19">
        <v>799150</v>
      </c>
      <c r="J58" s="19">
        <v>2000000</v>
      </c>
      <c r="K58" s="19">
        <v>4973326</v>
      </c>
      <c r="L58" s="38" t="s">
        <v>10</v>
      </c>
      <c r="M58" s="36" t="s">
        <v>102</v>
      </c>
      <c r="N58" s="37" t="s">
        <v>1</v>
      </c>
      <c r="O58" s="37">
        <v>61</v>
      </c>
      <c r="P58" s="37">
        <v>63</v>
      </c>
      <c r="Q58" s="37">
        <v>65</v>
      </c>
    </row>
    <row r="59" spans="1:17" ht="27.6" customHeight="1" x14ac:dyDescent="0.25">
      <c r="A59" s="34"/>
      <c r="B59" s="62"/>
      <c r="C59" s="22" t="s">
        <v>18</v>
      </c>
      <c r="D59" s="24" t="s">
        <v>82</v>
      </c>
      <c r="E59" s="24" t="s">
        <v>82</v>
      </c>
      <c r="F59" s="24" t="s">
        <v>82</v>
      </c>
      <c r="G59" s="24" t="s">
        <v>82</v>
      </c>
      <c r="H59" s="24" t="s">
        <v>82</v>
      </c>
      <c r="I59" s="18">
        <v>0</v>
      </c>
      <c r="J59" s="18">
        <v>0</v>
      </c>
      <c r="K59" s="18">
        <v>0</v>
      </c>
      <c r="L59" s="39"/>
      <c r="M59" s="36"/>
      <c r="N59" s="37"/>
      <c r="O59" s="37"/>
      <c r="P59" s="37"/>
      <c r="Q59" s="37"/>
    </row>
    <row r="60" spans="1:17" ht="27.6" customHeight="1" x14ac:dyDescent="0.25">
      <c r="A60" s="34"/>
      <c r="B60" s="62"/>
      <c r="C60" s="22" t="s">
        <v>67</v>
      </c>
      <c r="D60" s="24" t="s">
        <v>82</v>
      </c>
      <c r="E60" s="24" t="s">
        <v>82</v>
      </c>
      <c r="F60" s="24" t="s">
        <v>82</v>
      </c>
      <c r="G60" s="24" t="s">
        <v>82</v>
      </c>
      <c r="H60" s="24" t="s">
        <v>82</v>
      </c>
      <c r="I60" s="18">
        <v>0</v>
      </c>
      <c r="J60" s="18">
        <v>0</v>
      </c>
      <c r="K60" s="18">
        <v>0</v>
      </c>
      <c r="L60" s="39"/>
      <c r="M60" s="36"/>
      <c r="N60" s="37"/>
      <c r="O60" s="37"/>
      <c r="P60" s="37"/>
      <c r="Q60" s="37"/>
    </row>
    <row r="61" spans="1:17" ht="18.600000000000001" customHeight="1" x14ac:dyDescent="0.25">
      <c r="A61" s="33" t="s">
        <v>75</v>
      </c>
      <c r="B61" s="62" t="s">
        <v>47</v>
      </c>
      <c r="C61" s="9" t="s">
        <v>65</v>
      </c>
      <c r="D61" s="10">
        <v>701</v>
      </c>
      <c r="E61" s="10" t="s">
        <v>78</v>
      </c>
      <c r="F61" s="10" t="s">
        <v>78</v>
      </c>
      <c r="G61" s="10">
        <v>5230010070</v>
      </c>
      <c r="H61" s="10" t="s">
        <v>82</v>
      </c>
      <c r="I61" s="17">
        <f>SUM(I62:I67)</f>
        <v>1638361.32</v>
      </c>
      <c r="J61" s="17">
        <f>SUM(J62:J67)</f>
        <v>1428761</v>
      </c>
      <c r="K61" s="17">
        <f>SUM(K62:K67)</f>
        <v>1784759</v>
      </c>
      <c r="L61" s="38" t="s">
        <v>10</v>
      </c>
      <c r="M61" s="30" t="s">
        <v>7</v>
      </c>
      <c r="N61" s="33" t="s">
        <v>1</v>
      </c>
      <c r="O61" s="33">
        <v>26</v>
      </c>
      <c r="P61" s="33">
        <v>26</v>
      </c>
      <c r="Q61" s="33">
        <v>27</v>
      </c>
    </row>
    <row r="62" spans="1:17" ht="18.600000000000001" customHeight="1" x14ac:dyDescent="0.25">
      <c r="A62" s="34"/>
      <c r="B62" s="62"/>
      <c r="C62" s="11" t="s">
        <v>16</v>
      </c>
      <c r="D62" s="10" t="s">
        <v>82</v>
      </c>
      <c r="E62" s="10" t="s">
        <v>82</v>
      </c>
      <c r="F62" s="10" t="s">
        <v>82</v>
      </c>
      <c r="G62" s="10" t="s">
        <v>82</v>
      </c>
      <c r="H62" s="10" t="s">
        <v>82</v>
      </c>
      <c r="I62" s="18">
        <v>0</v>
      </c>
      <c r="J62" s="18">
        <v>0</v>
      </c>
      <c r="K62" s="18">
        <v>0</v>
      </c>
      <c r="L62" s="39"/>
      <c r="M62" s="31"/>
      <c r="N62" s="34"/>
      <c r="O62" s="34"/>
      <c r="P62" s="34"/>
      <c r="Q62" s="34"/>
    </row>
    <row r="63" spans="1:17" ht="18.600000000000001" customHeight="1" x14ac:dyDescent="0.25">
      <c r="A63" s="34"/>
      <c r="B63" s="62"/>
      <c r="C63" s="11" t="s">
        <v>17</v>
      </c>
      <c r="D63" s="10" t="s">
        <v>82</v>
      </c>
      <c r="E63" s="10" t="s">
        <v>82</v>
      </c>
      <c r="F63" s="10" t="s">
        <v>82</v>
      </c>
      <c r="G63" s="10" t="s">
        <v>82</v>
      </c>
      <c r="H63" s="10" t="s">
        <v>82</v>
      </c>
      <c r="I63" s="18">
        <v>0</v>
      </c>
      <c r="J63" s="18">
        <v>0</v>
      </c>
      <c r="K63" s="18">
        <v>0</v>
      </c>
      <c r="L63" s="39"/>
      <c r="M63" s="31"/>
      <c r="N63" s="34"/>
      <c r="O63" s="34"/>
      <c r="P63" s="34"/>
      <c r="Q63" s="34"/>
    </row>
    <row r="64" spans="1:17" ht="18.600000000000001" customHeight="1" x14ac:dyDescent="0.25">
      <c r="A64" s="34"/>
      <c r="B64" s="62"/>
      <c r="C64" s="27" t="s">
        <v>66</v>
      </c>
      <c r="D64" s="10">
        <v>701</v>
      </c>
      <c r="E64" s="10" t="s">
        <v>78</v>
      </c>
      <c r="F64" s="10" t="s">
        <v>78</v>
      </c>
      <c r="G64" s="10">
        <v>5230010070</v>
      </c>
      <c r="H64" s="10">
        <v>100</v>
      </c>
      <c r="I64" s="19">
        <v>1119124</v>
      </c>
      <c r="J64" s="19">
        <v>850627</v>
      </c>
      <c r="K64" s="19">
        <v>1183500</v>
      </c>
      <c r="L64" s="39"/>
      <c r="M64" s="31"/>
      <c r="N64" s="34"/>
      <c r="O64" s="34"/>
      <c r="P64" s="34"/>
      <c r="Q64" s="34"/>
    </row>
    <row r="65" spans="1:17" ht="18.600000000000001" customHeight="1" x14ac:dyDescent="0.25">
      <c r="A65" s="34"/>
      <c r="B65" s="62"/>
      <c r="C65" s="28"/>
      <c r="D65" s="10">
        <v>701</v>
      </c>
      <c r="E65" s="10" t="s">
        <v>78</v>
      </c>
      <c r="F65" s="10" t="s">
        <v>78</v>
      </c>
      <c r="G65" s="10">
        <v>5230010070</v>
      </c>
      <c r="H65" s="10" t="s">
        <v>86</v>
      </c>
      <c r="I65" s="19">
        <v>519237.32</v>
      </c>
      <c r="J65" s="19">
        <v>578134</v>
      </c>
      <c r="K65" s="19">
        <v>601259</v>
      </c>
      <c r="L65" s="39"/>
      <c r="M65" s="31"/>
      <c r="N65" s="34"/>
      <c r="O65" s="34"/>
      <c r="P65" s="34"/>
      <c r="Q65" s="34"/>
    </row>
    <row r="66" spans="1:17" ht="18.600000000000001" customHeight="1" x14ac:dyDescent="0.25">
      <c r="A66" s="34"/>
      <c r="B66" s="62"/>
      <c r="C66" s="11" t="s">
        <v>18</v>
      </c>
      <c r="D66" s="10" t="s">
        <v>82</v>
      </c>
      <c r="E66" s="10" t="s">
        <v>82</v>
      </c>
      <c r="F66" s="10" t="s">
        <v>82</v>
      </c>
      <c r="G66" s="10" t="s">
        <v>82</v>
      </c>
      <c r="H66" s="10" t="s">
        <v>82</v>
      </c>
      <c r="I66" s="18">
        <v>0</v>
      </c>
      <c r="J66" s="18">
        <v>0</v>
      </c>
      <c r="K66" s="18">
        <v>0</v>
      </c>
      <c r="L66" s="39"/>
      <c r="M66" s="31"/>
      <c r="N66" s="34"/>
      <c r="O66" s="34"/>
      <c r="P66" s="34"/>
      <c r="Q66" s="34"/>
    </row>
    <row r="67" spans="1:17" ht="18.600000000000001" customHeight="1" x14ac:dyDescent="0.25">
      <c r="A67" s="34"/>
      <c r="B67" s="62"/>
      <c r="C67" s="11" t="s">
        <v>67</v>
      </c>
      <c r="D67" s="10" t="s">
        <v>82</v>
      </c>
      <c r="E67" s="10" t="s">
        <v>82</v>
      </c>
      <c r="F67" s="10" t="s">
        <v>82</v>
      </c>
      <c r="G67" s="10" t="s">
        <v>82</v>
      </c>
      <c r="H67" s="10" t="s">
        <v>82</v>
      </c>
      <c r="I67" s="18">
        <v>0</v>
      </c>
      <c r="J67" s="18">
        <v>0</v>
      </c>
      <c r="K67" s="18">
        <v>0</v>
      </c>
      <c r="L67" s="40"/>
      <c r="M67" s="32"/>
      <c r="N67" s="35"/>
      <c r="O67" s="35"/>
      <c r="P67" s="35"/>
      <c r="Q67" s="35"/>
    </row>
    <row r="68" spans="1:17" ht="18.600000000000001" customHeight="1" x14ac:dyDescent="0.25">
      <c r="A68" s="33" t="s">
        <v>76</v>
      </c>
      <c r="B68" s="56" t="s">
        <v>77</v>
      </c>
      <c r="C68" s="9" t="s">
        <v>65</v>
      </c>
      <c r="D68" s="10">
        <v>701</v>
      </c>
      <c r="E68" s="10" t="s">
        <v>78</v>
      </c>
      <c r="F68" s="10" t="s">
        <v>78</v>
      </c>
      <c r="G68" s="4">
        <v>5230010080</v>
      </c>
      <c r="H68" s="4">
        <v>200</v>
      </c>
      <c r="I68" s="17">
        <f>SUM(I69:I73)</f>
        <v>79050</v>
      </c>
      <c r="J68" s="17">
        <f>SUM(J69:J73)</f>
        <v>20000</v>
      </c>
      <c r="K68" s="17">
        <f>SUM(K69:K73)</f>
        <v>500000</v>
      </c>
      <c r="L68" s="38" t="s">
        <v>10</v>
      </c>
      <c r="M68" s="30" t="s">
        <v>30</v>
      </c>
      <c r="N68" s="33" t="s">
        <v>1</v>
      </c>
      <c r="O68" s="33">
        <v>2820</v>
      </c>
      <c r="P68" s="33">
        <v>2840</v>
      </c>
      <c r="Q68" s="33">
        <v>2860</v>
      </c>
    </row>
    <row r="69" spans="1:17" ht="18.600000000000001" customHeight="1" x14ac:dyDescent="0.25">
      <c r="A69" s="34"/>
      <c r="B69" s="57"/>
      <c r="C69" s="11" t="s">
        <v>16</v>
      </c>
      <c r="D69" s="10" t="s">
        <v>82</v>
      </c>
      <c r="E69" s="10" t="s">
        <v>82</v>
      </c>
      <c r="F69" s="10" t="s">
        <v>82</v>
      </c>
      <c r="G69" s="10" t="s">
        <v>82</v>
      </c>
      <c r="H69" s="10" t="s">
        <v>82</v>
      </c>
      <c r="I69" s="18">
        <v>0</v>
      </c>
      <c r="J69" s="18">
        <v>0</v>
      </c>
      <c r="K69" s="18">
        <v>0</v>
      </c>
      <c r="L69" s="39"/>
      <c r="M69" s="31"/>
      <c r="N69" s="34"/>
      <c r="O69" s="34"/>
      <c r="P69" s="34"/>
      <c r="Q69" s="34"/>
    </row>
    <row r="70" spans="1:17" ht="18.600000000000001" customHeight="1" x14ac:dyDescent="0.25">
      <c r="A70" s="34"/>
      <c r="B70" s="57"/>
      <c r="C70" s="11" t="s">
        <v>17</v>
      </c>
      <c r="D70" s="10" t="s">
        <v>82</v>
      </c>
      <c r="E70" s="10" t="s">
        <v>82</v>
      </c>
      <c r="F70" s="10" t="s">
        <v>82</v>
      </c>
      <c r="G70" s="10" t="s">
        <v>82</v>
      </c>
      <c r="H70" s="10" t="s">
        <v>82</v>
      </c>
      <c r="I70" s="18">
        <v>0</v>
      </c>
      <c r="J70" s="18">
        <v>0</v>
      </c>
      <c r="K70" s="18">
        <v>0</v>
      </c>
      <c r="L70" s="39"/>
      <c r="M70" s="31"/>
      <c r="N70" s="34"/>
      <c r="O70" s="34"/>
      <c r="P70" s="34"/>
      <c r="Q70" s="34"/>
    </row>
    <row r="71" spans="1:17" ht="18.600000000000001" customHeight="1" x14ac:dyDescent="0.25">
      <c r="A71" s="34"/>
      <c r="B71" s="57"/>
      <c r="C71" s="11" t="s">
        <v>66</v>
      </c>
      <c r="D71" s="10">
        <v>701</v>
      </c>
      <c r="E71" s="10" t="s">
        <v>78</v>
      </c>
      <c r="F71" s="10" t="s">
        <v>78</v>
      </c>
      <c r="G71" s="4">
        <v>5230010080</v>
      </c>
      <c r="H71" s="4">
        <v>200</v>
      </c>
      <c r="I71" s="19">
        <v>79050</v>
      </c>
      <c r="J71" s="19">
        <v>20000</v>
      </c>
      <c r="K71" s="19">
        <v>500000</v>
      </c>
      <c r="L71" s="39"/>
      <c r="M71" s="31"/>
      <c r="N71" s="34"/>
      <c r="O71" s="34"/>
      <c r="P71" s="34"/>
      <c r="Q71" s="34"/>
    </row>
    <row r="72" spans="1:17" ht="18.600000000000001" customHeight="1" x14ac:dyDescent="0.25">
      <c r="A72" s="34"/>
      <c r="B72" s="57"/>
      <c r="C72" s="11" t="s">
        <v>18</v>
      </c>
      <c r="D72" s="10" t="s">
        <v>82</v>
      </c>
      <c r="E72" s="10" t="s">
        <v>82</v>
      </c>
      <c r="F72" s="10" t="s">
        <v>82</v>
      </c>
      <c r="G72" s="10" t="s">
        <v>82</v>
      </c>
      <c r="H72" s="10" t="s">
        <v>82</v>
      </c>
      <c r="I72" s="18">
        <v>0</v>
      </c>
      <c r="J72" s="18">
        <v>0</v>
      </c>
      <c r="K72" s="18">
        <v>0</v>
      </c>
      <c r="L72" s="39"/>
      <c r="M72" s="31"/>
      <c r="N72" s="34"/>
      <c r="O72" s="34"/>
      <c r="P72" s="34"/>
      <c r="Q72" s="34"/>
    </row>
    <row r="73" spans="1:17" ht="18.600000000000001" customHeight="1" x14ac:dyDescent="0.25">
      <c r="A73" s="35"/>
      <c r="B73" s="58"/>
      <c r="C73" s="11" t="s">
        <v>67</v>
      </c>
      <c r="D73" s="10" t="s">
        <v>82</v>
      </c>
      <c r="E73" s="10" t="s">
        <v>82</v>
      </c>
      <c r="F73" s="10" t="s">
        <v>82</v>
      </c>
      <c r="G73" s="10" t="s">
        <v>82</v>
      </c>
      <c r="H73" s="10" t="s">
        <v>82</v>
      </c>
      <c r="I73" s="18">
        <v>0</v>
      </c>
      <c r="J73" s="18">
        <v>0</v>
      </c>
      <c r="K73" s="18">
        <v>0</v>
      </c>
      <c r="L73" s="40"/>
      <c r="M73" s="32"/>
      <c r="N73" s="35"/>
      <c r="O73" s="35"/>
      <c r="P73" s="35"/>
      <c r="Q73" s="35"/>
    </row>
    <row r="74" spans="1:17" ht="19.149999999999999" customHeight="1" x14ac:dyDescent="0.25">
      <c r="A74" s="33" t="s">
        <v>87</v>
      </c>
      <c r="B74" s="56" t="s">
        <v>98</v>
      </c>
      <c r="C74" s="9" t="s">
        <v>65</v>
      </c>
      <c r="D74" s="10">
        <v>701</v>
      </c>
      <c r="E74" s="10" t="s">
        <v>78</v>
      </c>
      <c r="F74" s="10" t="s">
        <v>78</v>
      </c>
      <c r="G74" s="4">
        <v>5230010050</v>
      </c>
      <c r="H74" s="4">
        <v>200</v>
      </c>
      <c r="I74" s="17">
        <f>SUM(I75:I79)</f>
        <v>0</v>
      </c>
      <c r="J74" s="17">
        <f>SUM(J75:J79)</f>
        <v>138020.53</v>
      </c>
      <c r="K74" s="17">
        <f>SUM(K75:K79)</f>
        <v>483480</v>
      </c>
      <c r="L74" s="38" t="s">
        <v>10</v>
      </c>
      <c r="M74" s="30" t="s">
        <v>103</v>
      </c>
      <c r="N74" s="33" t="s">
        <v>34</v>
      </c>
      <c r="O74" s="33">
        <v>225</v>
      </c>
      <c r="P74" s="33">
        <v>230</v>
      </c>
      <c r="Q74" s="33">
        <v>235</v>
      </c>
    </row>
    <row r="75" spans="1:17" ht="19.149999999999999" customHeight="1" x14ac:dyDescent="0.25">
      <c r="A75" s="34"/>
      <c r="B75" s="57"/>
      <c r="C75" s="11" t="s">
        <v>16</v>
      </c>
      <c r="D75" s="10" t="s">
        <v>82</v>
      </c>
      <c r="E75" s="10" t="s">
        <v>82</v>
      </c>
      <c r="F75" s="10" t="s">
        <v>82</v>
      </c>
      <c r="G75" s="10" t="s">
        <v>82</v>
      </c>
      <c r="H75" s="10" t="s">
        <v>82</v>
      </c>
      <c r="I75" s="18">
        <v>0</v>
      </c>
      <c r="J75" s="18">
        <v>0</v>
      </c>
      <c r="K75" s="18">
        <v>0</v>
      </c>
      <c r="L75" s="39"/>
      <c r="M75" s="31"/>
      <c r="N75" s="34"/>
      <c r="O75" s="34"/>
      <c r="P75" s="34"/>
      <c r="Q75" s="34"/>
    </row>
    <row r="76" spans="1:17" ht="19.149999999999999" customHeight="1" x14ac:dyDescent="0.25">
      <c r="A76" s="34"/>
      <c r="B76" s="57"/>
      <c r="C76" s="11" t="s">
        <v>17</v>
      </c>
      <c r="D76" s="10" t="s">
        <v>82</v>
      </c>
      <c r="E76" s="10" t="s">
        <v>82</v>
      </c>
      <c r="F76" s="10" t="s">
        <v>82</v>
      </c>
      <c r="G76" s="10" t="s">
        <v>82</v>
      </c>
      <c r="H76" s="10" t="s">
        <v>82</v>
      </c>
      <c r="I76" s="18">
        <v>0</v>
      </c>
      <c r="J76" s="18">
        <v>0</v>
      </c>
      <c r="K76" s="18">
        <v>0</v>
      </c>
      <c r="L76" s="39"/>
      <c r="M76" s="31"/>
      <c r="N76" s="34"/>
      <c r="O76" s="34"/>
      <c r="P76" s="34"/>
      <c r="Q76" s="34"/>
    </row>
    <row r="77" spans="1:17" ht="19.149999999999999" customHeight="1" x14ac:dyDescent="0.25">
      <c r="A77" s="34"/>
      <c r="B77" s="57"/>
      <c r="C77" s="11" t="s">
        <v>66</v>
      </c>
      <c r="D77" s="10">
        <v>701</v>
      </c>
      <c r="E77" s="10" t="s">
        <v>78</v>
      </c>
      <c r="F77" s="10" t="s">
        <v>78</v>
      </c>
      <c r="G77" s="4">
        <v>5230010050</v>
      </c>
      <c r="H77" s="4">
        <v>200</v>
      </c>
      <c r="I77" s="19">
        <v>0</v>
      </c>
      <c r="J77" s="19">
        <v>138020.53</v>
      </c>
      <c r="K77" s="19">
        <v>483480</v>
      </c>
      <c r="L77" s="39"/>
      <c r="M77" s="31"/>
      <c r="N77" s="34"/>
      <c r="O77" s="34"/>
      <c r="P77" s="34"/>
      <c r="Q77" s="34"/>
    </row>
    <row r="78" spans="1:17" ht="19.149999999999999" customHeight="1" x14ac:dyDescent="0.25">
      <c r="A78" s="34"/>
      <c r="B78" s="57"/>
      <c r="C78" s="11" t="s">
        <v>18</v>
      </c>
      <c r="D78" s="10" t="s">
        <v>82</v>
      </c>
      <c r="E78" s="10" t="s">
        <v>82</v>
      </c>
      <c r="F78" s="10" t="s">
        <v>82</v>
      </c>
      <c r="G78" s="10" t="s">
        <v>82</v>
      </c>
      <c r="H78" s="10" t="s">
        <v>82</v>
      </c>
      <c r="I78" s="18">
        <v>0</v>
      </c>
      <c r="J78" s="18">
        <v>0</v>
      </c>
      <c r="K78" s="18">
        <v>0</v>
      </c>
      <c r="L78" s="39"/>
      <c r="M78" s="31"/>
      <c r="N78" s="34"/>
      <c r="O78" s="34"/>
      <c r="P78" s="34"/>
      <c r="Q78" s="34"/>
    </row>
    <row r="79" spans="1:17" ht="19.149999999999999" customHeight="1" x14ac:dyDescent="0.25">
      <c r="A79" s="35"/>
      <c r="B79" s="58"/>
      <c r="C79" s="11" t="s">
        <v>67</v>
      </c>
      <c r="D79" s="10" t="s">
        <v>82</v>
      </c>
      <c r="E79" s="10" t="s">
        <v>82</v>
      </c>
      <c r="F79" s="10" t="s">
        <v>82</v>
      </c>
      <c r="G79" s="10" t="s">
        <v>82</v>
      </c>
      <c r="H79" s="10" t="s">
        <v>82</v>
      </c>
      <c r="I79" s="18">
        <v>0</v>
      </c>
      <c r="J79" s="18">
        <v>0</v>
      </c>
      <c r="K79" s="18">
        <v>0</v>
      </c>
      <c r="L79" s="40"/>
      <c r="M79" s="32"/>
      <c r="N79" s="35"/>
      <c r="O79" s="35"/>
      <c r="P79" s="35"/>
      <c r="Q79" s="35"/>
    </row>
    <row r="80" spans="1:17" x14ac:dyDescent="0.25">
      <c r="A80" s="37" t="s">
        <v>25</v>
      </c>
      <c r="B80" s="37" t="s">
        <v>42</v>
      </c>
      <c r="C80" s="9" t="s">
        <v>65</v>
      </c>
      <c r="D80" s="10">
        <v>701</v>
      </c>
      <c r="E80" s="10" t="s">
        <v>79</v>
      </c>
      <c r="F80" s="10" t="s">
        <v>80</v>
      </c>
      <c r="G80" s="4">
        <v>5230010020</v>
      </c>
      <c r="H80" s="10" t="s">
        <v>82</v>
      </c>
      <c r="I80" s="17">
        <f>SUM(I81:I86)</f>
        <v>2714096.24</v>
      </c>
      <c r="J80" s="17">
        <f>SUM(J81:J86)</f>
        <v>3761635.92</v>
      </c>
      <c r="K80" s="17">
        <f>SUM(K81:K86)</f>
        <v>3404339</v>
      </c>
      <c r="L80" s="38" t="s">
        <v>10</v>
      </c>
      <c r="M80" s="30" t="s">
        <v>3</v>
      </c>
      <c r="N80" s="33" t="s">
        <v>35</v>
      </c>
      <c r="O80" s="33">
        <v>45</v>
      </c>
      <c r="P80" s="33">
        <v>47</v>
      </c>
      <c r="Q80" s="33">
        <v>49</v>
      </c>
    </row>
    <row r="81" spans="1:17" x14ac:dyDescent="0.25">
      <c r="A81" s="55"/>
      <c r="B81" s="37"/>
      <c r="C81" s="11" t="s">
        <v>16</v>
      </c>
      <c r="D81" s="10" t="s">
        <v>82</v>
      </c>
      <c r="E81" s="10" t="s">
        <v>82</v>
      </c>
      <c r="F81" s="10" t="s">
        <v>82</v>
      </c>
      <c r="G81" s="10" t="s">
        <v>82</v>
      </c>
      <c r="H81" s="10" t="s">
        <v>82</v>
      </c>
      <c r="I81" s="18">
        <v>0</v>
      </c>
      <c r="J81" s="18">
        <v>0</v>
      </c>
      <c r="K81" s="18">
        <v>0</v>
      </c>
      <c r="L81" s="39"/>
      <c r="M81" s="31"/>
      <c r="N81" s="34"/>
      <c r="O81" s="34"/>
      <c r="P81" s="34"/>
      <c r="Q81" s="34"/>
    </row>
    <row r="82" spans="1:17" x14ac:dyDescent="0.25">
      <c r="A82" s="55"/>
      <c r="B82" s="37"/>
      <c r="C82" s="11" t="s">
        <v>17</v>
      </c>
      <c r="D82" s="10" t="s">
        <v>82</v>
      </c>
      <c r="E82" s="10" t="s">
        <v>82</v>
      </c>
      <c r="F82" s="10" t="s">
        <v>82</v>
      </c>
      <c r="G82" s="10" t="s">
        <v>82</v>
      </c>
      <c r="H82" s="10" t="s">
        <v>82</v>
      </c>
      <c r="I82" s="18">
        <v>0</v>
      </c>
      <c r="J82" s="18">
        <v>0</v>
      </c>
      <c r="K82" s="18">
        <v>0</v>
      </c>
      <c r="L82" s="39"/>
      <c r="M82" s="31"/>
      <c r="N82" s="34"/>
      <c r="O82" s="34"/>
      <c r="P82" s="34"/>
      <c r="Q82" s="34"/>
    </row>
    <row r="83" spans="1:17" x14ac:dyDescent="0.25">
      <c r="A83" s="55"/>
      <c r="B83" s="37"/>
      <c r="C83" s="27" t="s">
        <v>66</v>
      </c>
      <c r="D83" s="10">
        <v>701</v>
      </c>
      <c r="E83" s="10" t="s">
        <v>79</v>
      </c>
      <c r="F83" s="10" t="s">
        <v>80</v>
      </c>
      <c r="G83" s="4">
        <v>5230010020</v>
      </c>
      <c r="H83" s="10" t="s">
        <v>86</v>
      </c>
      <c r="I83" s="19">
        <f t="shared" ref="I83:K84" si="1">I90</f>
        <v>2093695.57</v>
      </c>
      <c r="J83" s="19">
        <f t="shared" si="1"/>
        <v>1830033.92</v>
      </c>
      <c r="K83" s="19">
        <f t="shared" si="1"/>
        <v>1710092</v>
      </c>
      <c r="L83" s="39"/>
      <c r="M83" s="31"/>
      <c r="N83" s="34"/>
      <c r="O83" s="34"/>
      <c r="P83" s="34"/>
      <c r="Q83" s="34"/>
    </row>
    <row r="84" spans="1:17" x14ac:dyDescent="0.25">
      <c r="A84" s="55"/>
      <c r="B84" s="37"/>
      <c r="C84" s="28"/>
      <c r="D84" s="10">
        <v>701</v>
      </c>
      <c r="E84" s="10" t="s">
        <v>79</v>
      </c>
      <c r="F84" s="10" t="s">
        <v>80</v>
      </c>
      <c r="G84" s="4">
        <v>5230010020</v>
      </c>
      <c r="H84" s="10" t="s">
        <v>83</v>
      </c>
      <c r="I84" s="19">
        <f t="shared" si="1"/>
        <v>620400.67000000004</v>
      </c>
      <c r="J84" s="18">
        <f t="shared" si="1"/>
        <v>1931602</v>
      </c>
      <c r="K84" s="18">
        <f t="shared" si="1"/>
        <v>1694247</v>
      </c>
      <c r="L84" s="39"/>
      <c r="M84" s="31"/>
      <c r="N84" s="34"/>
      <c r="O84" s="34"/>
      <c r="P84" s="34"/>
      <c r="Q84" s="34"/>
    </row>
    <row r="85" spans="1:17" x14ac:dyDescent="0.25">
      <c r="A85" s="55"/>
      <c r="B85" s="37"/>
      <c r="C85" s="11" t="s">
        <v>18</v>
      </c>
      <c r="D85" s="10" t="s">
        <v>82</v>
      </c>
      <c r="E85" s="10" t="s">
        <v>82</v>
      </c>
      <c r="F85" s="10" t="s">
        <v>82</v>
      </c>
      <c r="G85" s="10" t="s">
        <v>82</v>
      </c>
      <c r="H85" s="10" t="s">
        <v>82</v>
      </c>
      <c r="I85" s="18">
        <v>0</v>
      </c>
      <c r="J85" s="18">
        <v>0</v>
      </c>
      <c r="K85" s="18">
        <v>0</v>
      </c>
      <c r="L85" s="39"/>
      <c r="M85" s="31"/>
      <c r="N85" s="34"/>
      <c r="O85" s="34"/>
      <c r="P85" s="34"/>
      <c r="Q85" s="34"/>
    </row>
    <row r="86" spans="1:17" x14ac:dyDescent="0.25">
      <c r="A86" s="55"/>
      <c r="B86" s="37"/>
      <c r="C86" s="11" t="s">
        <v>67</v>
      </c>
      <c r="D86" s="10" t="s">
        <v>82</v>
      </c>
      <c r="E86" s="10" t="s">
        <v>82</v>
      </c>
      <c r="F86" s="10" t="s">
        <v>82</v>
      </c>
      <c r="G86" s="10" t="s">
        <v>82</v>
      </c>
      <c r="H86" s="10" t="s">
        <v>82</v>
      </c>
      <c r="I86" s="18">
        <v>0</v>
      </c>
      <c r="J86" s="18">
        <v>0</v>
      </c>
      <c r="K86" s="18">
        <v>0</v>
      </c>
      <c r="L86" s="40"/>
      <c r="M86" s="32"/>
      <c r="N86" s="35"/>
      <c r="O86" s="35"/>
      <c r="P86" s="35"/>
      <c r="Q86" s="35"/>
    </row>
    <row r="87" spans="1:17" ht="18.600000000000001" customHeight="1" x14ac:dyDescent="0.25">
      <c r="A87" s="33" t="s">
        <v>91</v>
      </c>
      <c r="B87" s="33" t="s">
        <v>48</v>
      </c>
      <c r="C87" s="9" t="s">
        <v>65</v>
      </c>
      <c r="D87" s="10">
        <v>701</v>
      </c>
      <c r="E87" s="10" t="s">
        <v>79</v>
      </c>
      <c r="F87" s="10" t="s">
        <v>80</v>
      </c>
      <c r="G87" s="4">
        <v>5230010020</v>
      </c>
      <c r="H87" s="10" t="s">
        <v>82</v>
      </c>
      <c r="I87" s="17">
        <f>SUM(I88:I93)</f>
        <v>2714096.24</v>
      </c>
      <c r="J87" s="17">
        <f>SUM(J88:J93)</f>
        <v>3761635.92</v>
      </c>
      <c r="K87" s="17">
        <f>SUM(K88:K93)</f>
        <v>3404339</v>
      </c>
      <c r="L87" s="38" t="s">
        <v>10</v>
      </c>
      <c r="M87" s="30" t="s">
        <v>31</v>
      </c>
      <c r="N87" s="33" t="s">
        <v>35</v>
      </c>
      <c r="O87" s="33">
        <v>12</v>
      </c>
      <c r="P87" s="33">
        <v>13</v>
      </c>
      <c r="Q87" s="33">
        <v>13</v>
      </c>
    </row>
    <row r="88" spans="1:17" ht="18.600000000000001" customHeight="1" x14ac:dyDescent="0.25">
      <c r="A88" s="34"/>
      <c r="B88" s="34"/>
      <c r="C88" s="11" t="s">
        <v>16</v>
      </c>
      <c r="D88" s="10" t="s">
        <v>82</v>
      </c>
      <c r="E88" s="10" t="s">
        <v>82</v>
      </c>
      <c r="F88" s="10" t="s">
        <v>82</v>
      </c>
      <c r="G88" s="10" t="s">
        <v>82</v>
      </c>
      <c r="H88" s="10" t="s">
        <v>82</v>
      </c>
      <c r="I88" s="18">
        <v>0</v>
      </c>
      <c r="J88" s="18">
        <v>0</v>
      </c>
      <c r="K88" s="18">
        <v>0</v>
      </c>
      <c r="L88" s="39"/>
      <c r="M88" s="31"/>
      <c r="N88" s="34"/>
      <c r="O88" s="34"/>
      <c r="P88" s="34"/>
      <c r="Q88" s="34"/>
    </row>
    <row r="89" spans="1:17" ht="18.600000000000001" customHeight="1" x14ac:dyDescent="0.25">
      <c r="A89" s="34"/>
      <c r="B89" s="34"/>
      <c r="C89" s="11" t="s">
        <v>17</v>
      </c>
      <c r="D89" s="10" t="s">
        <v>82</v>
      </c>
      <c r="E89" s="10" t="s">
        <v>82</v>
      </c>
      <c r="F89" s="10" t="s">
        <v>82</v>
      </c>
      <c r="G89" s="10" t="s">
        <v>82</v>
      </c>
      <c r="H89" s="10" t="s">
        <v>82</v>
      </c>
      <c r="I89" s="18">
        <v>0</v>
      </c>
      <c r="J89" s="18">
        <v>0</v>
      </c>
      <c r="K89" s="18">
        <v>0</v>
      </c>
      <c r="L89" s="39"/>
      <c r="M89" s="31"/>
      <c r="N89" s="34"/>
      <c r="O89" s="34"/>
      <c r="P89" s="34"/>
      <c r="Q89" s="34"/>
    </row>
    <row r="90" spans="1:17" ht="18.600000000000001" customHeight="1" x14ac:dyDescent="0.25">
      <c r="A90" s="34"/>
      <c r="B90" s="34"/>
      <c r="C90" s="27" t="s">
        <v>66</v>
      </c>
      <c r="D90" s="10">
        <v>701</v>
      </c>
      <c r="E90" s="10" t="s">
        <v>79</v>
      </c>
      <c r="F90" s="10" t="s">
        <v>80</v>
      </c>
      <c r="G90" s="4">
        <v>5230010020</v>
      </c>
      <c r="H90" s="10" t="s">
        <v>86</v>
      </c>
      <c r="I90" s="19">
        <v>2093695.57</v>
      </c>
      <c r="J90" s="19">
        <v>1830033.92</v>
      </c>
      <c r="K90" s="19">
        <v>1710092</v>
      </c>
      <c r="L90" s="40"/>
      <c r="M90" s="32"/>
      <c r="N90" s="35"/>
      <c r="O90" s="35"/>
      <c r="P90" s="35"/>
      <c r="Q90" s="35"/>
    </row>
    <row r="91" spans="1:17" ht="18.600000000000001" customHeight="1" x14ac:dyDescent="0.25">
      <c r="A91" s="34"/>
      <c r="B91" s="34"/>
      <c r="C91" s="28"/>
      <c r="D91" s="10">
        <v>701</v>
      </c>
      <c r="E91" s="10" t="s">
        <v>79</v>
      </c>
      <c r="F91" s="10" t="s">
        <v>80</v>
      </c>
      <c r="G91" s="4">
        <v>5230010020</v>
      </c>
      <c r="H91" s="10" t="s">
        <v>83</v>
      </c>
      <c r="I91" s="18">
        <v>620400.67000000004</v>
      </c>
      <c r="J91" s="18">
        <v>1931602</v>
      </c>
      <c r="K91" s="18">
        <v>1694247</v>
      </c>
      <c r="L91" s="38" t="s">
        <v>10</v>
      </c>
      <c r="M91" s="36" t="s">
        <v>11</v>
      </c>
      <c r="N91" s="37" t="s">
        <v>1</v>
      </c>
      <c r="O91" s="37">
        <v>269</v>
      </c>
      <c r="P91" s="37">
        <v>274</v>
      </c>
      <c r="Q91" s="37">
        <v>279</v>
      </c>
    </row>
    <row r="92" spans="1:17" ht="18.600000000000001" customHeight="1" x14ac:dyDescent="0.25">
      <c r="A92" s="34"/>
      <c r="B92" s="34"/>
      <c r="C92" s="11" t="s">
        <v>18</v>
      </c>
      <c r="D92" s="10" t="s">
        <v>82</v>
      </c>
      <c r="E92" s="10" t="s">
        <v>82</v>
      </c>
      <c r="F92" s="10" t="s">
        <v>82</v>
      </c>
      <c r="G92" s="10" t="s">
        <v>82</v>
      </c>
      <c r="H92" s="10" t="s">
        <v>82</v>
      </c>
      <c r="I92" s="18">
        <v>0</v>
      </c>
      <c r="J92" s="18">
        <v>0</v>
      </c>
      <c r="K92" s="18">
        <v>0</v>
      </c>
      <c r="L92" s="39"/>
      <c r="M92" s="36"/>
      <c r="N92" s="37"/>
      <c r="O92" s="37"/>
      <c r="P92" s="37"/>
      <c r="Q92" s="37"/>
    </row>
    <row r="93" spans="1:17" ht="18.600000000000001" customHeight="1" x14ac:dyDescent="0.25">
      <c r="A93" s="34"/>
      <c r="B93" s="35"/>
      <c r="C93" s="11" t="s">
        <v>67</v>
      </c>
      <c r="D93" s="10" t="s">
        <v>82</v>
      </c>
      <c r="E93" s="10" t="s">
        <v>82</v>
      </c>
      <c r="F93" s="10" t="s">
        <v>82</v>
      </c>
      <c r="G93" s="10" t="s">
        <v>82</v>
      </c>
      <c r="H93" s="10" t="s">
        <v>82</v>
      </c>
      <c r="I93" s="18">
        <v>0</v>
      </c>
      <c r="J93" s="18">
        <v>0</v>
      </c>
      <c r="K93" s="18">
        <v>0</v>
      </c>
      <c r="L93" s="39"/>
      <c r="M93" s="36"/>
      <c r="N93" s="37"/>
      <c r="O93" s="37"/>
      <c r="P93" s="37"/>
      <c r="Q93" s="37"/>
    </row>
    <row r="94" spans="1:17" x14ac:dyDescent="0.25">
      <c r="A94" s="37" t="s">
        <v>26</v>
      </c>
      <c r="B94" s="56" t="s">
        <v>43</v>
      </c>
      <c r="C94" s="9" t="s">
        <v>65</v>
      </c>
      <c r="D94" s="10">
        <v>701</v>
      </c>
      <c r="E94" s="10" t="s">
        <v>78</v>
      </c>
      <c r="F94" s="10" t="s">
        <v>78</v>
      </c>
      <c r="G94" s="10">
        <v>5230010003</v>
      </c>
      <c r="H94" s="10" t="s">
        <v>82</v>
      </c>
      <c r="I94" s="17">
        <f>SUM(I95:I100)</f>
        <v>804324.03</v>
      </c>
      <c r="J94" s="17">
        <f>SUM(J95:J100)</f>
        <v>947837</v>
      </c>
      <c r="K94" s="17">
        <f>SUM(K95:K100)</f>
        <v>941160</v>
      </c>
      <c r="L94" s="38" t="s">
        <v>10</v>
      </c>
      <c r="M94" s="30" t="s">
        <v>8</v>
      </c>
      <c r="N94" s="33" t="s">
        <v>1</v>
      </c>
      <c r="O94" s="33">
        <v>5050</v>
      </c>
      <c r="P94" s="33">
        <v>5100</v>
      </c>
      <c r="Q94" s="33">
        <v>5150</v>
      </c>
    </row>
    <row r="95" spans="1:17" x14ac:dyDescent="0.25">
      <c r="A95" s="55"/>
      <c r="B95" s="57"/>
      <c r="C95" s="11" t="s">
        <v>16</v>
      </c>
      <c r="D95" s="10" t="s">
        <v>82</v>
      </c>
      <c r="E95" s="10" t="s">
        <v>82</v>
      </c>
      <c r="F95" s="10" t="s">
        <v>82</v>
      </c>
      <c r="G95" s="10" t="s">
        <v>82</v>
      </c>
      <c r="H95" s="10" t="s">
        <v>82</v>
      </c>
      <c r="I95" s="18">
        <v>0</v>
      </c>
      <c r="J95" s="18">
        <v>0</v>
      </c>
      <c r="K95" s="18">
        <v>0</v>
      </c>
      <c r="L95" s="39"/>
      <c r="M95" s="31"/>
      <c r="N95" s="34"/>
      <c r="O95" s="34"/>
      <c r="P95" s="34"/>
      <c r="Q95" s="34"/>
    </row>
    <row r="96" spans="1:17" x14ac:dyDescent="0.25">
      <c r="A96" s="55"/>
      <c r="B96" s="57"/>
      <c r="C96" s="11" t="s">
        <v>17</v>
      </c>
      <c r="D96" s="10" t="s">
        <v>82</v>
      </c>
      <c r="E96" s="10" t="s">
        <v>82</v>
      </c>
      <c r="F96" s="10" t="s">
        <v>82</v>
      </c>
      <c r="G96" s="10" t="s">
        <v>82</v>
      </c>
      <c r="H96" s="10" t="s">
        <v>82</v>
      </c>
      <c r="I96" s="18">
        <v>0</v>
      </c>
      <c r="J96" s="18">
        <v>0</v>
      </c>
      <c r="K96" s="18">
        <v>0</v>
      </c>
      <c r="L96" s="39"/>
      <c r="M96" s="31"/>
      <c r="N96" s="34"/>
      <c r="O96" s="34"/>
      <c r="P96" s="34"/>
      <c r="Q96" s="34"/>
    </row>
    <row r="97" spans="1:17" x14ac:dyDescent="0.25">
      <c r="A97" s="55"/>
      <c r="B97" s="57"/>
      <c r="C97" s="27" t="s">
        <v>66</v>
      </c>
      <c r="D97" s="10">
        <v>701</v>
      </c>
      <c r="E97" s="10" t="s">
        <v>78</v>
      </c>
      <c r="F97" s="10" t="s">
        <v>78</v>
      </c>
      <c r="G97" s="10">
        <v>5230010003</v>
      </c>
      <c r="H97" s="10">
        <v>200</v>
      </c>
      <c r="I97" s="19">
        <f>I104</f>
        <v>223606.03</v>
      </c>
      <c r="J97" s="19">
        <f t="shared" ref="J97:K97" si="2">J104</f>
        <v>337502</v>
      </c>
      <c r="K97" s="19">
        <f t="shared" si="2"/>
        <v>306412</v>
      </c>
      <c r="L97" s="39"/>
      <c r="M97" s="31"/>
      <c r="N97" s="34"/>
      <c r="O97" s="34"/>
      <c r="P97" s="34"/>
      <c r="Q97" s="34"/>
    </row>
    <row r="98" spans="1:17" x14ac:dyDescent="0.25">
      <c r="A98" s="55"/>
      <c r="B98" s="57"/>
      <c r="C98" s="28"/>
      <c r="D98" s="10">
        <v>701</v>
      </c>
      <c r="E98" s="10" t="s">
        <v>78</v>
      </c>
      <c r="F98" s="10" t="s">
        <v>78</v>
      </c>
      <c r="G98" s="10">
        <v>5230010003</v>
      </c>
      <c r="H98" s="10">
        <v>300</v>
      </c>
      <c r="I98" s="19">
        <f>I105</f>
        <v>580718</v>
      </c>
      <c r="J98" s="19">
        <f>J105</f>
        <v>610335</v>
      </c>
      <c r="K98" s="19">
        <f t="shared" ref="K98" si="3">K105</f>
        <v>634748</v>
      </c>
      <c r="L98" s="39"/>
      <c r="M98" s="31"/>
      <c r="N98" s="34"/>
      <c r="O98" s="34"/>
      <c r="P98" s="34"/>
      <c r="Q98" s="34"/>
    </row>
    <row r="99" spans="1:17" x14ac:dyDescent="0.25">
      <c r="A99" s="55"/>
      <c r="B99" s="57"/>
      <c r="C99" s="11" t="s">
        <v>18</v>
      </c>
      <c r="D99" s="10" t="s">
        <v>82</v>
      </c>
      <c r="E99" s="10" t="s">
        <v>82</v>
      </c>
      <c r="F99" s="10" t="s">
        <v>82</v>
      </c>
      <c r="G99" s="10" t="s">
        <v>82</v>
      </c>
      <c r="H99" s="10" t="s">
        <v>82</v>
      </c>
      <c r="I99" s="18">
        <v>0</v>
      </c>
      <c r="J99" s="18">
        <v>0</v>
      </c>
      <c r="K99" s="18">
        <v>0</v>
      </c>
      <c r="L99" s="39"/>
      <c r="M99" s="31"/>
      <c r="N99" s="34"/>
      <c r="O99" s="34"/>
      <c r="P99" s="34"/>
      <c r="Q99" s="34"/>
    </row>
    <row r="100" spans="1:17" x14ac:dyDescent="0.25">
      <c r="A100" s="55"/>
      <c r="B100" s="58"/>
      <c r="C100" s="11" t="s">
        <v>67</v>
      </c>
      <c r="D100" s="10" t="s">
        <v>82</v>
      </c>
      <c r="E100" s="10" t="s">
        <v>82</v>
      </c>
      <c r="F100" s="10" t="s">
        <v>82</v>
      </c>
      <c r="G100" s="10" t="s">
        <v>82</v>
      </c>
      <c r="H100" s="10" t="s">
        <v>82</v>
      </c>
      <c r="I100" s="18">
        <v>0</v>
      </c>
      <c r="J100" s="18">
        <v>0</v>
      </c>
      <c r="K100" s="18">
        <v>0</v>
      </c>
      <c r="L100" s="40"/>
      <c r="M100" s="32"/>
      <c r="N100" s="35"/>
      <c r="O100" s="35"/>
      <c r="P100" s="35"/>
      <c r="Q100" s="35"/>
    </row>
    <row r="101" spans="1:17" x14ac:dyDescent="0.25">
      <c r="A101" s="33" t="s">
        <v>92</v>
      </c>
      <c r="B101" s="61" t="s">
        <v>49</v>
      </c>
      <c r="C101" s="9" t="s">
        <v>65</v>
      </c>
      <c r="D101" s="10">
        <v>701</v>
      </c>
      <c r="E101" s="10" t="s">
        <v>78</v>
      </c>
      <c r="F101" s="10" t="s">
        <v>78</v>
      </c>
      <c r="G101" s="10" t="s">
        <v>82</v>
      </c>
      <c r="H101" s="10" t="s">
        <v>82</v>
      </c>
      <c r="I101" s="17">
        <f>SUM(I102:I107)</f>
        <v>804324.03</v>
      </c>
      <c r="J101" s="17">
        <f>SUM(J102:J107)</f>
        <v>947837</v>
      </c>
      <c r="K101" s="17">
        <f>SUM(K102:K107)</f>
        <v>941160</v>
      </c>
      <c r="L101" s="38" t="s">
        <v>10</v>
      </c>
      <c r="M101" s="30" t="s">
        <v>2</v>
      </c>
      <c r="N101" s="33" t="s">
        <v>36</v>
      </c>
      <c r="O101" s="33">
        <v>25</v>
      </c>
      <c r="P101" s="33">
        <v>26</v>
      </c>
      <c r="Q101" s="33">
        <v>27</v>
      </c>
    </row>
    <row r="102" spans="1:17" x14ac:dyDescent="0.25">
      <c r="A102" s="34"/>
      <c r="B102" s="61"/>
      <c r="C102" s="11" t="s">
        <v>16</v>
      </c>
      <c r="D102" s="10" t="s">
        <v>82</v>
      </c>
      <c r="E102" s="10" t="s">
        <v>82</v>
      </c>
      <c r="F102" s="10" t="s">
        <v>82</v>
      </c>
      <c r="G102" s="10" t="s">
        <v>82</v>
      </c>
      <c r="H102" s="10" t="s">
        <v>82</v>
      </c>
      <c r="I102" s="18">
        <v>0</v>
      </c>
      <c r="J102" s="18">
        <v>0</v>
      </c>
      <c r="K102" s="18">
        <v>0</v>
      </c>
      <c r="L102" s="39"/>
      <c r="M102" s="31"/>
      <c r="N102" s="34"/>
      <c r="O102" s="34"/>
      <c r="P102" s="34"/>
      <c r="Q102" s="34"/>
    </row>
    <row r="103" spans="1:17" x14ac:dyDescent="0.25">
      <c r="A103" s="34"/>
      <c r="B103" s="61"/>
      <c r="C103" s="11" t="s">
        <v>17</v>
      </c>
      <c r="D103" s="10" t="s">
        <v>82</v>
      </c>
      <c r="E103" s="10" t="s">
        <v>82</v>
      </c>
      <c r="F103" s="10" t="s">
        <v>82</v>
      </c>
      <c r="G103" s="10" t="s">
        <v>82</v>
      </c>
      <c r="H103" s="10" t="s">
        <v>82</v>
      </c>
      <c r="I103" s="18">
        <v>0</v>
      </c>
      <c r="J103" s="18">
        <v>0</v>
      </c>
      <c r="K103" s="18">
        <v>0</v>
      </c>
      <c r="L103" s="39"/>
      <c r="M103" s="31"/>
      <c r="N103" s="34"/>
      <c r="O103" s="34"/>
      <c r="P103" s="34"/>
      <c r="Q103" s="34"/>
    </row>
    <row r="104" spans="1:17" x14ac:dyDescent="0.25">
      <c r="A104" s="34"/>
      <c r="B104" s="61"/>
      <c r="C104" s="27" t="s">
        <v>66</v>
      </c>
      <c r="D104" s="10">
        <v>701</v>
      </c>
      <c r="E104" s="10" t="s">
        <v>78</v>
      </c>
      <c r="F104" s="10" t="s">
        <v>78</v>
      </c>
      <c r="G104" s="10">
        <v>5230010003</v>
      </c>
      <c r="H104" s="10">
        <v>200</v>
      </c>
      <c r="I104" s="19">
        <v>223606.03</v>
      </c>
      <c r="J104" s="19">
        <v>337502</v>
      </c>
      <c r="K104" s="19">
        <v>306412</v>
      </c>
      <c r="L104" s="39"/>
      <c r="M104" s="31"/>
      <c r="N104" s="34"/>
      <c r="O104" s="34"/>
      <c r="P104" s="34"/>
      <c r="Q104" s="34"/>
    </row>
    <row r="105" spans="1:17" x14ac:dyDescent="0.25">
      <c r="A105" s="34"/>
      <c r="B105" s="61"/>
      <c r="C105" s="28"/>
      <c r="D105" s="10">
        <v>701</v>
      </c>
      <c r="E105" s="10" t="s">
        <v>78</v>
      </c>
      <c r="F105" s="10" t="s">
        <v>78</v>
      </c>
      <c r="G105" s="10">
        <v>5230010003</v>
      </c>
      <c r="H105" s="10">
        <v>300</v>
      </c>
      <c r="I105" s="19">
        <v>580718</v>
      </c>
      <c r="J105" s="19">
        <v>610335</v>
      </c>
      <c r="K105" s="19">
        <v>634748</v>
      </c>
      <c r="L105" s="39"/>
      <c r="M105" s="31"/>
      <c r="N105" s="34"/>
      <c r="O105" s="34"/>
      <c r="P105" s="34"/>
      <c r="Q105" s="34"/>
    </row>
    <row r="106" spans="1:17" x14ac:dyDescent="0.25">
      <c r="A106" s="34"/>
      <c r="B106" s="61"/>
      <c r="C106" s="11" t="s">
        <v>18</v>
      </c>
      <c r="D106" s="10" t="s">
        <v>82</v>
      </c>
      <c r="E106" s="10" t="s">
        <v>82</v>
      </c>
      <c r="F106" s="10" t="s">
        <v>82</v>
      </c>
      <c r="G106" s="10" t="s">
        <v>82</v>
      </c>
      <c r="H106" s="10" t="s">
        <v>82</v>
      </c>
      <c r="I106" s="18">
        <v>0</v>
      </c>
      <c r="J106" s="18">
        <v>0</v>
      </c>
      <c r="K106" s="18">
        <v>0</v>
      </c>
      <c r="L106" s="39"/>
      <c r="M106" s="31"/>
      <c r="N106" s="34"/>
      <c r="O106" s="34"/>
      <c r="P106" s="34"/>
      <c r="Q106" s="34"/>
    </row>
    <row r="107" spans="1:17" x14ac:dyDescent="0.25">
      <c r="A107" s="34"/>
      <c r="B107" s="61"/>
      <c r="C107" s="11" t="s">
        <v>67</v>
      </c>
      <c r="D107" s="10" t="s">
        <v>82</v>
      </c>
      <c r="E107" s="10" t="s">
        <v>82</v>
      </c>
      <c r="F107" s="10" t="s">
        <v>82</v>
      </c>
      <c r="G107" s="10" t="s">
        <v>82</v>
      </c>
      <c r="H107" s="10" t="s">
        <v>82</v>
      </c>
      <c r="I107" s="18">
        <v>0</v>
      </c>
      <c r="J107" s="18">
        <v>0</v>
      </c>
      <c r="K107" s="18">
        <v>0</v>
      </c>
      <c r="L107" s="40"/>
      <c r="M107" s="32"/>
      <c r="N107" s="35"/>
      <c r="O107" s="35"/>
      <c r="P107" s="35"/>
      <c r="Q107" s="35"/>
    </row>
    <row r="108" spans="1:17" x14ac:dyDescent="0.25">
      <c r="A108" s="37" t="s">
        <v>27</v>
      </c>
      <c r="B108" s="56" t="s">
        <v>44</v>
      </c>
      <c r="C108" s="9" t="s">
        <v>65</v>
      </c>
      <c r="D108" s="10">
        <v>701</v>
      </c>
      <c r="E108" s="10" t="s">
        <v>78</v>
      </c>
      <c r="F108" s="10" t="s">
        <v>78</v>
      </c>
      <c r="G108" s="4">
        <v>5230010030</v>
      </c>
      <c r="H108" s="4">
        <v>200</v>
      </c>
      <c r="I108" s="17">
        <f>SUM(I109:I113)</f>
        <v>930560.76</v>
      </c>
      <c r="J108" s="17">
        <f>SUM(J109:J113)</f>
        <v>1315150</v>
      </c>
      <c r="K108" s="17">
        <f>SUM(K109:K113)</f>
        <v>1180556</v>
      </c>
      <c r="L108" s="38" t="s">
        <v>10</v>
      </c>
      <c r="M108" s="30" t="s">
        <v>6</v>
      </c>
      <c r="N108" s="33" t="s">
        <v>0</v>
      </c>
      <c r="O108" s="33">
        <v>23</v>
      </c>
      <c r="P108" s="33">
        <v>23.5</v>
      </c>
      <c r="Q108" s="33">
        <v>24</v>
      </c>
    </row>
    <row r="109" spans="1:17" x14ac:dyDescent="0.25">
      <c r="A109" s="55"/>
      <c r="B109" s="57"/>
      <c r="C109" s="11" t="s">
        <v>16</v>
      </c>
      <c r="D109" s="10" t="s">
        <v>82</v>
      </c>
      <c r="E109" s="10" t="s">
        <v>82</v>
      </c>
      <c r="F109" s="10" t="s">
        <v>82</v>
      </c>
      <c r="G109" s="10" t="s">
        <v>82</v>
      </c>
      <c r="H109" s="10" t="s">
        <v>82</v>
      </c>
      <c r="I109" s="18">
        <v>0</v>
      </c>
      <c r="J109" s="18">
        <v>0</v>
      </c>
      <c r="K109" s="18">
        <v>0</v>
      </c>
      <c r="L109" s="39"/>
      <c r="M109" s="31"/>
      <c r="N109" s="34"/>
      <c r="O109" s="34"/>
      <c r="P109" s="34"/>
      <c r="Q109" s="34"/>
    </row>
    <row r="110" spans="1:17" x14ac:dyDescent="0.25">
      <c r="A110" s="55"/>
      <c r="B110" s="57"/>
      <c r="C110" s="11" t="s">
        <v>17</v>
      </c>
      <c r="D110" s="10" t="s">
        <v>82</v>
      </c>
      <c r="E110" s="10" t="s">
        <v>82</v>
      </c>
      <c r="F110" s="10" t="s">
        <v>82</v>
      </c>
      <c r="G110" s="10" t="s">
        <v>82</v>
      </c>
      <c r="H110" s="10" t="s">
        <v>82</v>
      </c>
      <c r="I110" s="18">
        <v>0</v>
      </c>
      <c r="J110" s="18">
        <v>0</v>
      </c>
      <c r="K110" s="18">
        <v>0</v>
      </c>
      <c r="L110" s="39"/>
      <c r="M110" s="31"/>
      <c r="N110" s="34"/>
      <c r="O110" s="34"/>
      <c r="P110" s="34"/>
      <c r="Q110" s="34"/>
    </row>
    <row r="111" spans="1:17" x14ac:dyDescent="0.25">
      <c r="A111" s="55"/>
      <c r="B111" s="57"/>
      <c r="C111" s="11" t="s">
        <v>66</v>
      </c>
      <c r="D111" s="10">
        <v>701</v>
      </c>
      <c r="E111" s="10" t="s">
        <v>78</v>
      </c>
      <c r="F111" s="10" t="s">
        <v>78</v>
      </c>
      <c r="G111" s="4">
        <v>5230010030</v>
      </c>
      <c r="H111" s="4">
        <v>200</v>
      </c>
      <c r="I111" s="18">
        <f>I114</f>
        <v>930560.76</v>
      </c>
      <c r="J111" s="18">
        <f>J114</f>
        <v>1315150</v>
      </c>
      <c r="K111" s="18">
        <f>K114</f>
        <v>1180556</v>
      </c>
      <c r="L111" s="39"/>
      <c r="M111" s="31"/>
      <c r="N111" s="34"/>
      <c r="O111" s="34"/>
      <c r="P111" s="34"/>
      <c r="Q111" s="34"/>
    </row>
    <row r="112" spans="1:17" x14ac:dyDescent="0.25">
      <c r="A112" s="55"/>
      <c r="B112" s="57"/>
      <c r="C112" s="11" t="s">
        <v>18</v>
      </c>
      <c r="D112" s="10" t="s">
        <v>82</v>
      </c>
      <c r="E112" s="10" t="s">
        <v>82</v>
      </c>
      <c r="F112" s="10" t="s">
        <v>82</v>
      </c>
      <c r="G112" s="10" t="s">
        <v>82</v>
      </c>
      <c r="H112" s="10" t="s">
        <v>82</v>
      </c>
      <c r="I112" s="18">
        <v>0</v>
      </c>
      <c r="J112" s="18">
        <v>0</v>
      </c>
      <c r="K112" s="18">
        <v>0</v>
      </c>
      <c r="L112" s="39"/>
      <c r="M112" s="31"/>
      <c r="N112" s="34"/>
      <c r="O112" s="34"/>
      <c r="P112" s="34"/>
      <c r="Q112" s="34"/>
    </row>
    <row r="113" spans="1:17" x14ac:dyDescent="0.25">
      <c r="A113" s="55"/>
      <c r="B113" s="58"/>
      <c r="C113" s="11" t="s">
        <v>67</v>
      </c>
      <c r="D113" s="10" t="s">
        <v>82</v>
      </c>
      <c r="E113" s="10" t="s">
        <v>82</v>
      </c>
      <c r="F113" s="10" t="s">
        <v>82</v>
      </c>
      <c r="G113" s="10" t="s">
        <v>82</v>
      </c>
      <c r="H113" s="10" t="s">
        <v>82</v>
      </c>
      <c r="I113" s="18">
        <v>0</v>
      </c>
      <c r="J113" s="18">
        <v>0</v>
      </c>
      <c r="K113" s="18">
        <v>0</v>
      </c>
      <c r="L113" s="40"/>
      <c r="M113" s="32"/>
      <c r="N113" s="35"/>
      <c r="O113" s="35"/>
      <c r="P113" s="35"/>
      <c r="Q113" s="35"/>
    </row>
    <row r="114" spans="1:17" x14ac:dyDescent="0.25">
      <c r="A114" s="33" t="s">
        <v>93</v>
      </c>
      <c r="B114" s="61" t="s">
        <v>50</v>
      </c>
      <c r="C114" s="9" t="s">
        <v>65</v>
      </c>
      <c r="D114" s="10">
        <v>701</v>
      </c>
      <c r="E114" s="10" t="s">
        <v>78</v>
      </c>
      <c r="F114" s="10" t="s">
        <v>78</v>
      </c>
      <c r="G114" s="4">
        <v>5230010030</v>
      </c>
      <c r="H114" s="4">
        <v>200</v>
      </c>
      <c r="I114" s="17">
        <f>I117</f>
        <v>930560.76</v>
      </c>
      <c r="J114" s="17">
        <f>J117</f>
        <v>1315150</v>
      </c>
      <c r="K114" s="17">
        <f>K117</f>
        <v>1180556</v>
      </c>
      <c r="L114" s="38" t="s">
        <v>10</v>
      </c>
      <c r="M114" s="30" t="s">
        <v>12</v>
      </c>
      <c r="N114" s="33" t="s">
        <v>37</v>
      </c>
      <c r="O114" s="33">
        <v>33</v>
      </c>
      <c r="P114" s="33">
        <v>34</v>
      </c>
      <c r="Q114" s="33">
        <v>35</v>
      </c>
    </row>
    <row r="115" spans="1:17" x14ac:dyDescent="0.25">
      <c r="A115" s="34"/>
      <c r="B115" s="61"/>
      <c r="C115" s="11" t="s">
        <v>16</v>
      </c>
      <c r="D115" s="10" t="s">
        <v>82</v>
      </c>
      <c r="E115" s="10" t="s">
        <v>82</v>
      </c>
      <c r="F115" s="10" t="s">
        <v>82</v>
      </c>
      <c r="G115" s="10" t="s">
        <v>82</v>
      </c>
      <c r="H115" s="10" t="s">
        <v>82</v>
      </c>
      <c r="I115" s="18">
        <v>0</v>
      </c>
      <c r="J115" s="18">
        <v>0</v>
      </c>
      <c r="K115" s="18">
        <v>0</v>
      </c>
      <c r="L115" s="39"/>
      <c r="M115" s="31"/>
      <c r="N115" s="34"/>
      <c r="O115" s="34"/>
      <c r="P115" s="34"/>
      <c r="Q115" s="34"/>
    </row>
    <row r="116" spans="1:17" x14ac:dyDescent="0.25">
      <c r="A116" s="34"/>
      <c r="B116" s="61"/>
      <c r="C116" s="11" t="s">
        <v>17</v>
      </c>
      <c r="D116" s="10" t="s">
        <v>82</v>
      </c>
      <c r="E116" s="10" t="s">
        <v>82</v>
      </c>
      <c r="F116" s="10" t="s">
        <v>82</v>
      </c>
      <c r="G116" s="10" t="s">
        <v>82</v>
      </c>
      <c r="H116" s="10" t="s">
        <v>82</v>
      </c>
      <c r="I116" s="18">
        <v>0</v>
      </c>
      <c r="J116" s="18">
        <v>0</v>
      </c>
      <c r="K116" s="18">
        <v>0</v>
      </c>
      <c r="L116" s="39"/>
      <c r="M116" s="31"/>
      <c r="N116" s="34"/>
      <c r="O116" s="34"/>
      <c r="P116" s="34"/>
      <c r="Q116" s="34"/>
    </row>
    <row r="117" spans="1:17" x14ac:dyDescent="0.25">
      <c r="A117" s="34"/>
      <c r="B117" s="61"/>
      <c r="C117" s="11" t="s">
        <v>66</v>
      </c>
      <c r="D117" s="10">
        <v>701</v>
      </c>
      <c r="E117" s="10" t="s">
        <v>78</v>
      </c>
      <c r="F117" s="10" t="s">
        <v>78</v>
      </c>
      <c r="G117" s="4">
        <v>5230010030</v>
      </c>
      <c r="H117" s="4">
        <v>200</v>
      </c>
      <c r="I117" s="18">
        <v>930560.76</v>
      </c>
      <c r="J117" s="18">
        <v>1315150</v>
      </c>
      <c r="K117" s="18">
        <v>1180556</v>
      </c>
      <c r="L117" s="39"/>
      <c r="M117" s="31"/>
      <c r="N117" s="34"/>
      <c r="O117" s="34"/>
      <c r="P117" s="34"/>
      <c r="Q117" s="34"/>
    </row>
    <row r="118" spans="1:17" x14ac:dyDescent="0.25">
      <c r="A118" s="34"/>
      <c r="B118" s="61"/>
      <c r="C118" s="11" t="s">
        <v>18</v>
      </c>
      <c r="D118" s="10" t="s">
        <v>82</v>
      </c>
      <c r="E118" s="10" t="s">
        <v>82</v>
      </c>
      <c r="F118" s="10" t="s">
        <v>82</v>
      </c>
      <c r="G118" s="10" t="s">
        <v>82</v>
      </c>
      <c r="H118" s="10" t="s">
        <v>82</v>
      </c>
      <c r="I118" s="18">
        <v>0</v>
      </c>
      <c r="J118" s="18">
        <v>0</v>
      </c>
      <c r="K118" s="18">
        <v>0</v>
      </c>
      <c r="L118" s="39"/>
      <c r="M118" s="31"/>
      <c r="N118" s="34"/>
      <c r="O118" s="34"/>
      <c r="P118" s="34"/>
      <c r="Q118" s="34"/>
    </row>
    <row r="119" spans="1:17" x14ac:dyDescent="0.25">
      <c r="A119" s="34"/>
      <c r="B119" s="61"/>
      <c r="C119" s="11" t="s">
        <v>67</v>
      </c>
      <c r="D119" s="10" t="s">
        <v>82</v>
      </c>
      <c r="E119" s="10" t="s">
        <v>82</v>
      </c>
      <c r="F119" s="10" t="s">
        <v>82</v>
      </c>
      <c r="G119" s="10" t="s">
        <v>82</v>
      </c>
      <c r="H119" s="10" t="s">
        <v>82</v>
      </c>
      <c r="I119" s="18">
        <v>0</v>
      </c>
      <c r="J119" s="18">
        <v>0</v>
      </c>
      <c r="K119" s="18">
        <v>0</v>
      </c>
      <c r="L119" s="40"/>
      <c r="M119" s="32"/>
      <c r="N119" s="35"/>
      <c r="O119" s="35"/>
      <c r="P119" s="35"/>
      <c r="Q119" s="35"/>
    </row>
    <row r="120" spans="1:17" x14ac:dyDescent="0.25">
      <c r="A120" s="37" t="s">
        <v>94</v>
      </c>
      <c r="B120" s="56" t="s">
        <v>45</v>
      </c>
      <c r="C120" s="9" t="s">
        <v>65</v>
      </c>
      <c r="D120" s="10">
        <v>701</v>
      </c>
      <c r="E120" s="10" t="s">
        <v>79</v>
      </c>
      <c r="F120" s="10" t="s">
        <v>81</v>
      </c>
      <c r="G120" s="10" t="s">
        <v>82</v>
      </c>
      <c r="H120" s="10" t="s">
        <v>82</v>
      </c>
      <c r="I120" s="17">
        <f>SUM(I121:I127)</f>
        <v>8684927.3300000001</v>
      </c>
      <c r="J120" s="17">
        <f>SUM(J121:J127)</f>
        <v>8705000</v>
      </c>
      <c r="K120" s="17">
        <f>SUM(K121:K127)</f>
        <v>9329200</v>
      </c>
      <c r="L120" s="38" t="s">
        <v>10</v>
      </c>
      <c r="M120" s="30" t="s">
        <v>104</v>
      </c>
      <c r="N120" s="33" t="s">
        <v>1</v>
      </c>
      <c r="O120" s="33">
        <v>6000</v>
      </c>
      <c r="P120" s="33">
        <v>6050</v>
      </c>
      <c r="Q120" s="33">
        <v>6050</v>
      </c>
    </row>
    <row r="121" spans="1:17" x14ac:dyDescent="0.25">
      <c r="A121" s="55"/>
      <c r="B121" s="57"/>
      <c r="C121" s="11" t="s">
        <v>16</v>
      </c>
      <c r="D121" s="10" t="s">
        <v>82</v>
      </c>
      <c r="E121" s="10" t="s">
        <v>82</v>
      </c>
      <c r="F121" s="10" t="s">
        <v>82</v>
      </c>
      <c r="G121" s="10" t="s">
        <v>82</v>
      </c>
      <c r="H121" s="10" t="s">
        <v>82</v>
      </c>
      <c r="I121" s="18">
        <v>0</v>
      </c>
      <c r="J121" s="18">
        <v>0</v>
      </c>
      <c r="K121" s="18">
        <v>0</v>
      </c>
      <c r="L121" s="39"/>
      <c r="M121" s="31"/>
      <c r="N121" s="34"/>
      <c r="O121" s="34"/>
      <c r="P121" s="34"/>
      <c r="Q121" s="34"/>
    </row>
    <row r="122" spans="1:17" x14ac:dyDescent="0.25">
      <c r="A122" s="55"/>
      <c r="B122" s="57"/>
      <c r="C122" s="11" t="s">
        <v>17</v>
      </c>
      <c r="D122" s="10" t="s">
        <v>82</v>
      </c>
      <c r="E122" s="10" t="s">
        <v>82</v>
      </c>
      <c r="F122" s="10" t="s">
        <v>82</v>
      </c>
      <c r="G122" s="10" t="s">
        <v>82</v>
      </c>
      <c r="H122" s="10" t="s">
        <v>82</v>
      </c>
      <c r="I122" s="18">
        <v>0</v>
      </c>
      <c r="J122" s="18">
        <v>0</v>
      </c>
      <c r="K122" s="18">
        <v>0</v>
      </c>
      <c r="L122" s="39"/>
      <c r="M122" s="31"/>
      <c r="N122" s="34"/>
      <c r="O122" s="34"/>
      <c r="P122" s="34"/>
      <c r="Q122" s="34"/>
    </row>
    <row r="123" spans="1:17" x14ac:dyDescent="0.25">
      <c r="A123" s="55"/>
      <c r="B123" s="57"/>
      <c r="C123" s="27" t="s">
        <v>66</v>
      </c>
      <c r="D123" s="10">
        <v>701</v>
      </c>
      <c r="E123" s="10" t="s">
        <v>79</v>
      </c>
      <c r="F123" s="10" t="s">
        <v>81</v>
      </c>
      <c r="G123" s="5">
        <v>5230010004</v>
      </c>
      <c r="H123" s="12" t="s">
        <v>86</v>
      </c>
      <c r="I123" s="18">
        <f>I140</f>
        <v>584927.32999999996</v>
      </c>
      <c r="J123" s="18">
        <f>J143</f>
        <v>605000</v>
      </c>
      <c r="K123" s="18">
        <f>K143</f>
        <v>629200</v>
      </c>
      <c r="L123" s="39"/>
      <c r="M123" s="31"/>
      <c r="N123" s="34"/>
      <c r="O123" s="34"/>
      <c r="P123" s="34"/>
      <c r="Q123" s="34"/>
    </row>
    <row r="124" spans="1:17" x14ac:dyDescent="0.25">
      <c r="A124" s="55"/>
      <c r="B124" s="57"/>
      <c r="C124" s="29"/>
      <c r="D124" s="10">
        <v>701</v>
      </c>
      <c r="E124" s="10" t="s">
        <v>79</v>
      </c>
      <c r="F124" s="10" t="s">
        <v>81</v>
      </c>
      <c r="G124" s="10" t="s">
        <v>84</v>
      </c>
      <c r="H124" s="10" t="s">
        <v>85</v>
      </c>
      <c r="I124" s="18">
        <f>I128</f>
        <v>8100000</v>
      </c>
      <c r="J124" s="18">
        <f>J128</f>
        <v>8100000</v>
      </c>
      <c r="K124" s="18">
        <f>K128</f>
        <v>8100000</v>
      </c>
      <c r="L124" s="39"/>
      <c r="M124" s="31"/>
      <c r="N124" s="34"/>
      <c r="O124" s="34"/>
      <c r="P124" s="34"/>
      <c r="Q124" s="34"/>
    </row>
    <row r="125" spans="1:17" x14ac:dyDescent="0.25">
      <c r="A125" s="55"/>
      <c r="B125" s="57"/>
      <c r="C125" s="28"/>
      <c r="D125" s="10">
        <v>701</v>
      </c>
      <c r="E125" s="10" t="s">
        <v>79</v>
      </c>
      <c r="F125" s="10" t="s">
        <v>81</v>
      </c>
      <c r="G125" s="10" t="s">
        <v>89</v>
      </c>
      <c r="H125" s="10" t="s">
        <v>83</v>
      </c>
      <c r="I125" s="18">
        <f>I134</f>
        <v>0</v>
      </c>
      <c r="J125" s="18">
        <f>J134</f>
        <v>0</v>
      </c>
      <c r="K125" s="18">
        <f>K134</f>
        <v>600000</v>
      </c>
      <c r="L125" s="39"/>
      <c r="M125" s="31"/>
      <c r="N125" s="34"/>
      <c r="O125" s="34"/>
      <c r="P125" s="34"/>
      <c r="Q125" s="34"/>
    </row>
    <row r="126" spans="1:17" x14ac:dyDescent="0.25">
      <c r="A126" s="55"/>
      <c r="B126" s="57"/>
      <c r="C126" s="11" t="s">
        <v>18</v>
      </c>
      <c r="D126" s="10" t="s">
        <v>82</v>
      </c>
      <c r="E126" s="10" t="s">
        <v>82</v>
      </c>
      <c r="F126" s="10" t="s">
        <v>82</v>
      </c>
      <c r="G126" s="10" t="s">
        <v>82</v>
      </c>
      <c r="H126" s="10" t="s">
        <v>82</v>
      </c>
      <c r="I126" s="18">
        <v>0</v>
      </c>
      <c r="J126" s="18">
        <v>0</v>
      </c>
      <c r="K126" s="18">
        <v>0</v>
      </c>
      <c r="L126" s="39"/>
      <c r="M126" s="31"/>
      <c r="N126" s="34"/>
      <c r="O126" s="34"/>
      <c r="P126" s="34"/>
      <c r="Q126" s="34"/>
    </row>
    <row r="127" spans="1:17" x14ac:dyDescent="0.25">
      <c r="A127" s="55"/>
      <c r="B127" s="58"/>
      <c r="C127" s="11" t="s">
        <v>67</v>
      </c>
      <c r="D127" s="10" t="s">
        <v>82</v>
      </c>
      <c r="E127" s="10" t="s">
        <v>82</v>
      </c>
      <c r="F127" s="10" t="s">
        <v>82</v>
      </c>
      <c r="G127" s="10" t="s">
        <v>82</v>
      </c>
      <c r="H127" s="10" t="s">
        <v>82</v>
      </c>
      <c r="I127" s="18">
        <v>0</v>
      </c>
      <c r="J127" s="18">
        <v>0</v>
      </c>
      <c r="K127" s="18">
        <v>0</v>
      </c>
      <c r="L127" s="40"/>
      <c r="M127" s="32"/>
      <c r="N127" s="35"/>
      <c r="O127" s="35"/>
      <c r="P127" s="35"/>
      <c r="Q127" s="35"/>
    </row>
    <row r="128" spans="1:17" x14ac:dyDescent="0.25">
      <c r="A128" s="33" t="s">
        <v>95</v>
      </c>
      <c r="B128" s="59" t="s">
        <v>51</v>
      </c>
      <c r="C128" s="9" t="s">
        <v>65</v>
      </c>
      <c r="D128" s="10">
        <v>701</v>
      </c>
      <c r="E128" s="10" t="s">
        <v>79</v>
      </c>
      <c r="F128" s="10" t="s">
        <v>81</v>
      </c>
      <c r="G128" s="10" t="s">
        <v>84</v>
      </c>
      <c r="H128" s="10" t="s">
        <v>85</v>
      </c>
      <c r="I128" s="20">
        <v>8100000</v>
      </c>
      <c r="J128" s="20">
        <v>8100000</v>
      </c>
      <c r="K128" s="20">
        <v>8100000</v>
      </c>
      <c r="L128" s="38" t="s">
        <v>10</v>
      </c>
      <c r="M128" s="30" t="s">
        <v>22</v>
      </c>
      <c r="N128" s="33" t="s">
        <v>38</v>
      </c>
      <c r="O128" s="33">
        <v>11</v>
      </c>
      <c r="P128" s="33">
        <v>12</v>
      </c>
      <c r="Q128" s="33">
        <v>12</v>
      </c>
    </row>
    <row r="129" spans="1:17" x14ac:dyDescent="0.25">
      <c r="A129" s="34"/>
      <c r="B129" s="60"/>
      <c r="C129" s="11" t="s">
        <v>16</v>
      </c>
      <c r="D129" s="10" t="s">
        <v>82</v>
      </c>
      <c r="E129" s="10" t="s">
        <v>82</v>
      </c>
      <c r="F129" s="10" t="s">
        <v>82</v>
      </c>
      <c r="G129" s="10" t="s">
        <v>82</v>
      </c>
      <c r="H129" s="10" t="s">
        <v>82</v>
      </c>
      <c r="I129" s="21">
        <v>0</v>
      </c>
      <c r="J129" s="21">
        <v>0</v>
      </c>
      <c r="K129" s="21">
        <v>0</v>
      </c>
      <c r="L129" s="39"/>
      <c r="M129" s="31"/>
      <c r="N129" s="34"/>
      <c r="O129" s="34"/>
      <c r="P129" s="34"/>
      <c r="Q129" s="34"/>
    </row>
    <row r="130" spans="1:17" x14ac:dyDescent="0.25">
      <c r="A130" s="34"/>
      <c r="B130" s="60"/>
      <c r="C130" s="11" t="s">
        <v>17</v>
      </c>
      <c r="D130" s="10" t="s">
        <v>82</v>
      </c>
      <c r="E130" s="10" t="s">
        <v>82</v>
      </c>
      <c r="F130" s="10" t="s">
        <v>82</v>
      </c>
      <c r="G130" s="10" t="s">
        <v>82</v>
      </c>
      <c r="H130" s="10" t="s">
        <v>82</v>
      </c>
      <c r="I130" s="21">
        <v>0</v>
      </c>
      <c r="J130" s="21">
        <v>0</v>
      </c>
      <c r="K130" s="21">
        <v>0</v>
      </c>
      <c r="L130" s="39"/>
      <c r="M130" s="31"/>
      <c r="N130" s="34"/>
      <c r="O130" s="34"/>
      <c r="P130" s="34"/>
      <c r="Q130" s="34"/>
    </row>
    <row r="131" spans="1:17" x14ac:dyDescent="0.25">
      <c r="A131" s="34"/>
      <c r="B131" s="60"/>
      <c r="C131" s="11" t="s">
        <v>66</v>
      </c>
      <c r="D131" s="10">
        <v>701</v>
      </c>
      <c r="E131" s="10" t="s">
        <v>79</v>
      </c>
      <c r="F131" s="10" t="s">
        <v>81</v>
      </c>
      <c r="G131" s="10" t="s">
        <v>84</v>
      </c>
      <c r="H131" s="10" t="s">
        <v>85</v>
      </c>
      <c r="I131" s="21">
        <v>8100000</v>
      </c>
      <c r="J131" s="21">
        <v>8100000</v>
      </c>
      <c r="K131" s="21">
        <v>8100000</v>
      </c>
      <c r="L131" s="39"/>
      <c r="M131" s="31"/>
      <c r="N131" s="34"/>
      <c r="O131" s="34"/>
      <c r="P131" s="34"/>
      <c r="Q131" s="34"/>
    </row>
    <row r="132" spans="1:17" x14ac:dyDescent="0.25">
      <c r="A132" s="34"/>
      <c r="B132" s="60"/>
      <c r="C132" s="11" t="s">
        <v>18</v>
      </c>
      <c r="D132" s="10" t="s">
        <v>82</v>
      </c>
      <c r="E132" s="10" t="s">
        <v>82</v>
      </c>
      <c r="F132" s="10" t="s">
        <v>82</v>
      </c>
      <c r="G132" s="10" t="s">
        <v>82</v>
      </c>
      <c r="H132" s="10" t="s">
        <v>82</v>
      </c>
      <c r="I132" s="21">
        <v>0</v>
      </c>
      <c r="J132" s="21">
        <v>0</v>
      </c>
      <c r="K132" s="21">
        <v>0</v>
      </c>
      <c r="L132" s="39"/>
      <c r="M132" s="31"/>
      <c r="N132" s="34"/>
      <c r="O132" s="34"/>
      <c r="P132" s="34"/>
      <c r="Q132" s="34"/>
    </row>
    <row r="133" spans="1:17" x14ac:dyDescent="0.25">
      <c r="A133" s="34"/>
      <c r="B133" s="60"/>
      <c r="C133" s="11" t="s">
        <v>67</v>
      </c>
      <c r="D133" s="10" t="s">
        <v>82</v>
      </c>
      <c r="E133" s="10" t="s">
        <v>82</v>
      </c>
      <c r="F133" s="10" t="s">
        <v>82</v>
      </c>
      <c r="G133" s="10" t="s">
        <v>82</v>
      </c>
      <c r="H133" s="10" t="s">
        <v>82</v>
      </c>
      <c r="I133" s="21">
        <v>0</v>
      </c>
      <c r="J133" s="21">
        <v>0</v>
      </c>
      <c r="K133" s="21">
        <v>0</v>
      </c>
      <c r="L133" s="40"/>
      <c r="M133" s="32"/>
      <c r="N133" s="35"/>
      <c r="O133" s="35"/>
      <c r="P133" s="35"/>
      <c r="Q133" s="35"/>
    </row>
    <row r="134" spans="1:17" x14ac:dyDescent="0.25">
      <c r="A134" s="33" t="s">
        <v>96</v>
      </c>
      <c r="B134" s="59" t="s">
        <v>88</v>
      </c>
      <c r="C134" s="9" t="s">
        <v>65</v>
      </c>
      <c r="D134" s="10">
        <v>701</v>
      </c>
      <c r="E134" s="10" t="s">
        <v>79</v>
      </c>
      <c r="F134" s="10" t="s">
        <v>81</v>
      </c>
      <c r="G134" s="10" t="s">
        <v>89</v>
      </c>
      <c r="H134" s="10" t="s">
        <v>83</v>
      </c>
      <c r="I134" s="20">
        <f>SUM(I135:I139)</f>
        <v>0</v>
      </c>
      <c r="J134" s="20">
        <f>SUM(J135:J139)</f>
        <v>0</v>
      </c>
      <c r="K134" s="20">
        <f>SUM(K135:K139)</f>
        <v>600000</v>
      </c>
      <c r="L134" s="38" t="s">
        <v>10</v>
      </c>
      <c r="M134" s="30" t="s">
        <v>33</v>
      </c>
      <c r="N134" s="33" t="s">
        <v>40</v>
      </c>
      <c r="O134" s="33">
        <v>3</v>
      </c>
      <c r="P134" s="33">
        <v>4</v>
      </c>
      <c r="Q134" s="33">
        <v>5</v>
      </c>
    </row>
    <row r="135" spans="1:17" x14ac:dyDescent="0.25">
      <c r="A135" s="34"/>
      <c r="B135" s="60"/>
      <c r="C135" s="11" t="s">
        <v>16</v>
      </c>
      <c r="D135" s="10" t="s">
        <v>82</v>
      </c>
      <c r="E135" s="10" t="s">
        <v>82</v>
      </c>
      <c r="F135" s="10" t="s">
        <v>82</v>
      </c>
      <c r="G135" s="10" t="s">
        <v>82</v>
      </c>
      <c r="H135" s="10" t="s">
        <v>82</v>
      </c>
      <c r="I135" s="21">
        <v>0</v>
      </c>
      <c r="J135" s="21">
        <v>0</v>
      </c>
      <c r="K135" s="21">
        <v>0</v>
      </c>
      <c r="L135" s="39"/>
      <c r="M135" s="31"/>
      <c r="N135" s="34"/>
      <c r="O135" s="34"/>
      <c r="P135" s="34"/>
      <c r="Q135" s="34"/>
    </row>
    <row r="136" spans="1:17" x14ac:dyDescent="0.25">
      <c r="A136" s="34"/>
      <c r="B136" s="60"/>
      <c r="C136" s="11" t="s">
        <v>17</v>
      </c>
      <c r="D136" s="10" t="s">
        <v>82</v>
      </c>
      <c r="E136" s="10" t="s">
        <v>82</v>
      </c>
      <c r="F136" s="10" t="s">
        <v>82</v>
      </c>
      <c r="G136" s="10" t="s">
        <v>82</v>
      </c>
      <c r="H136" s="10" t="s">
        <v>82</v>
      </c>
      <c r="I136" s="21">
        <v>0</v>
      </c>
      <c r="J136" s="21">
        <v>0</v>
      </c>
      <c r="K136" s="21">
        <v>0</v>
      </c>
      <c r="L136" s="39"/>
      <c r="M136" s="31"/>
      <c r="N136" s="34"/>
      <c r="O136" s="34"/>
      <c r="P136" s="34"/>
      <c r="Q136" s="34"/>
    </row>
    <row r="137" spans="1:17" x14ac:dyDescent="0.25">
      <c r="A137" s="34"/>
      <c r="B137" s="60"/>
      <c r="C137" s="26" t="s">
        <v>66</v>
      </c>
      <c r="D137" s="10">
        <v>701</v>
      </c>
      <c r="E137" s="10" t="s">
        <v>79</v>
      </c>
      <c r="F137" s="10" t="s">
        <v>81</v>
      </c>
      <c r="G137" s="10" t="s">
        <v>89</v>
      </c>
      <c r="H137" s="10" t="s">
        <v>83</v>
      </c>
      <c r="I137" s="21">
        <v>0</v>
      </c>
      <c r="J137" s="21">
        <v>0</v>
      </c>
      <c r="K137" s="21">
        <v>600000</v>
      </c>
      <c r="L137" s="39"/>
      <c r="M137" s="31"/>
      <c r="N137" s="34"/>
      <c r="O137" s="34"/>
      <c r="P137" s="34"/>
      <c r="Q137" s="34"/>
    </row>
    <row r="138" spans="1:17" x14ac:dyDescent="0.25">
      <c r="A138" s="34"/>
      <c r="B138" s="60"/>
      <c r="C138" s="11" t="s">
        <v>18</v>
      </c>
      <c r="D138" s="10" t="s">
        <v>82</v>
      </c>
      <c r="E138" s="10" t="s">
        <v>82</v>
      </c>
      <c r="F138" s="10" t="s">
        <v>82</v>
      </c>
      <c r="G138" s="10" t="s">
        <v>82</v>
      </c>
      <c r="H138" s="10" t="s">
        <v>82</v>
      </c>
      <c r="I138" s="21">
        <v>0</v>
      </c>
      <c r="J138" s="21">
        <v>0</v>
      </c>
      <c r="K138" s="21">
        <v>0</v>
      </c>
      <c r="L138" s="39"/>
      <c r="M138" s="31"/>
      <c r="N138" s="34"/>
      <c r="O138" s="34"/>
      <c r="P138" s="34"/>
      <c r="Q138" s="34"/>
    </row>
    <row r="139" spans="1:17" x14ac:dyDescent="0.25">
      <c r="A139" s="34"/>
      <c r="B139" s="60"/>
      <c r="C139" s="11" t="s">
        <v>67</v>
      </c>
      <c r="D139" s="10" t="s">
        <v>82</v>
      </c>
      <c r="E139" s="10" t="s">
        <v>82</v>
      </c>
      <c r="F139" s="10" t="s">
        <v>82</v>
      </c>
      <c r="G139" s="10" t="s">
        <v>82</v>
      </c>
      <c r="H139" s="10" t="s">
        <v>82</v>
      </c>
      <c r="I139" s="21">
        <v>0</v>
      </c>
      <c r="J139" s="21">
        <v>0</v>
      </c>
      <c r="K139" s="21">
        <v>0</v>
      </c>
      <c r="L139" s="40"/>
      <c r="M139" s="32"/>
      <c r="N139" s="35"/>
      <c r="O139" s="35"/>
      <c r="P139" s="35"/>
      <c r="Q139" s="35"/>
    </row>
    <row r="140" spans="1:17" ht="24" customHeight="1" x14ac:dyDescent="0.25">
      <c r="A140" s="37" t="s">
        <v>97</v>
      </c>
      <c r="B140" s="37" t="s">
        <v>52</v>
      </c>
      <c r="C140" s="9" t="s">
        <v>65</v>
      </c>
      <c r="D140" s="10">
        <v>701</v>
      </c>
      <c r="E140" s="10" t="s">
        <v>79</v>
      </c>
      <c r="F140" s="10" t="s">
        <v>81</v>
      </c>
      <c r="G140" s="5">
        <v>5230010004</v>
      </c>
      <c r="H140" s="12" t="s">
        <v>86</v>
      </c>
      <c r="I140" s="20">
        <f>SUM(I141:I145)</f>
        <v>584927.32999999996</v>
      </c>
      <c r="J140" s="20">
        <f>SUM(J141:J145)</f>
        <v>605000</v>
      </c>
      <c r="K140" s="20">
        <f>SUM(K141:K145)</f>
        <v>629200</v>
      </c>
      <c r="L140" s="38" t="s">
        <v>10</v>
      </c>
      <c r="M140" s="30" t="s">
        <v>32</v>
      </c>
      <c r="N140" s="33" t="s">
        <v>39</v>
      </c>
      <c r="O140" s="33">
        <v>7</v>
      </c>
      <c r="P140" s="33">
        <v>8</v>
      </c>
      <c r="Q140" s="33">
        <v>9</v>
      </c>
    </row>
    <row r="141" spans="1:17" ht="24" customHeight="1" x14ac:dyDescent="0.25">
      <c r="A141" s="37"/>
      <c r="B141" s="37"/>
      <c r="C141" s="11" t="s">
        <v>16</v>
      </c>
      <c r="D141" s="10" t="s">
        <v>82</v>
      </c>
      <c r="E141" s="10" t="s">
        <v>82</v>
      </c>
      <c r="F141" s="10" t="s">
        <v>82</v>
      </c>
      <c r="G141" s="10" t="s">
        <v>82</v>
      </c>
      <c r="H141" s="10" t="s">
        <v>82</v>
      </c>
      <c r="I141" s="21">
        <v>0</v>
      </c>
      <c r="J141" s="21">
        <v>0</v>
      </c>
      <c r="K141" s="21">
        <v>0</v>
      </c>
      <c r="L141" s="39"/>
      <c r="M141" s="31"/>
      <c r="N141" s="34"/>
      <c r="O141" s="34"/>
      <c r="P141" s="34"/>
      <c r="Q141" s="34"/>
    </row>
    <row r="142" spans="1:17" ht="24" customHeight="1" x14ac:dyDescent="0.25">
      <c r="A142" s="37"/>
      <c r="B142" s="37"/>
      <c r="C142" s="11" t="s">
        <v>17</v>
      </c>
      <c r="D142" s="10" t="s">
        <v>82</v>
      </c>
      <c r="E142" s="10" t="s">
        <v>82</v>
      </c>
      <c r="F142" s="10" t="s">
        <v>82</v>
      </c>
      <c r="G142" s="10" t="s">
        <v>82</v>
      </c>
      <c r="H142" s="10" t="s">
        <v>82</v>
      </c>
      <c r="I142" s="21">
        <v>0</v>
      </c>
      <c r="J142" s="21">
        <v>0</v>
      </c>
      <c r="K142" s="21">
        <v>0</v>
      </c>
      <c r="L142" s="39"/>
      <c r="M142" s="31"/>
      <c r="N142" s="34"/>
      <c r="O142" s="34"/>
      <c r="P142" s="34"/>
      <c r="Q142" s="34"/>
    </row>
    <row r="143" spans="1:17" ht="24" customHeight="1" x14ac:dyDescent="0.25">
      <c r="A143" s="37"/>
      <c r="B143" s="37"/>
      <c r="C143" s="11" t="s">
        <v>66</v>
      </c>
      <c r="D143" s="10">
        <v>701</v>
      </c>
      <c r="E143" s="10" t="s">
        <v>79</v>
      </c>
      <c r="F143" s="10" t="s">
        <v>81</v>
      </c>
      <c r="G143" s="5">
        <v>5230010004</v>
      </c>
      <c r="H143" s="12" t="s">
        <v>86</v>
      </c>
      <c r="I143" s="21">
        <v>584927.32999999996</v>
      </c>
      <c r="J143" s="21">
        <v>605000</v>
      </c>
      <c r="K143" s="21">
        <v>629200</v>
      </c>
      <c r="L143" s="39"/>
      <c r="M143" s="31"/>
      <c r="N143" s="34"/>
      <c r="O143" s="34"/>
      <c r="P143" s="34"/>
      <c r="Q143" s="34"/>
    </row>
    <row r="144" spans="1:17" ht="24" customHeight="1" x14ac:dyDescent="0.25">
      <c r="A144" s="37"/>
      <c r="B144" s="37"/>
      <c r="C144" s="11" t="s">
        <v>18</v>
      </c>
      <c r="D144" s="10" t="s">
        <v>82</v>
      </c>
      <c r="E144" s="10" t="s">
        <v>82</v>
      </c>
      <c r="F144" s="10" t="s">
        <v>82</v>
      </c>
      <c r="G144" s="10" t="s">
        <v>82</v>
      </c>
      <c r="H144" s="10" t="s">
        <v>82</v>
      </c>
      <c r="I144" s="21">
        <v>0</v>
      </c>
      <c r="J144" s="21">
        <v>0</v>
      </c>
      <c r="K144" s="21">
        <v>0</v>
      </c>
      <c r="L144" s="39"/>
      <c r="M144" s="31"/>
      <c r="N144" s="34"/>
      <c r="O144" s="34"/>
      <c r="P144" s="34"/>
      <c r="Q144" s="34"/>
    </row>
    <row r="145" spans="1:17" ht="24" customHeight="1" x14ac:dyDescent="0.25">
      <c r="A145" s="37"/>
      <c r="B145" s="37"/>
      <c r="C145" s="11" t="s">
        <v>67</v>
      </c>
      <c r="D145" s="10" t="s">
        <v>82</v>
      </c>
      <c r="E145" s="10" t="s">
        <v>82</v>
      </c>
      <c r="F145" s="10" t="s">
        <v>82</v>
      </c>
      <c r="G145" s="10" t="s">
        <v>82</v>
      </c>
      <c r="H145" s="10" t="s">
        <v>82</v>
      </c>
      <c r="I145" s="21">
        <v>0</v>
      </c>
      <c r="J145" s="21">
        <v>0</v>
      </c>
      <c r="K145" s="21">
        <v>0</v>
      </c>
      <c r="L145" s="40"/>
      <c r="M145" s="32"/>
      <c r="N145" s="35"/>
      <c r="O145" s="35"/>
      <c r="P145" s="35"/>
      <c r="Q145" s="35"/>
    </row>
  </sheetData>
  <sheetProtection formatCells="0" formatColumns="0" formatRows="0" insertColumns="0" insertRows="0" insertHyperlinks="0" deleteColumns="0" deleteRows="0" sort="0" autoFilter="0" pivotTables="0"/>
  <mergeCells count="213">
    <mergeCell ref="A68:A73"/>
    <mergeCell ref="B68:B73"/>
    <mergeCell ref="L68:L73"/>
    <mergeCell ref="N4:N5"/>
    <mergeCell ref="A6:A11"/>
    <mergeCell ref="B6:B11"/>
    <mergeCell ref="M12:M17"/>
    <mergeCell ref="N12:N17"/>
    <mergeCell ref="N26:N33"/>
    <mergeCell ref="M18:M25"/>
    <mergeCell ref="M26:M33"/>
    <mergeCell ref="M34:M39"/>
    <mergeCell ref="N18:N25"/>
    <mergeCell ref="M61:M67"/>
    <mergeCell ref="L55:L57"/>
    <mergeCell ref="L58:L60"/>
    <mergeCell ref="M6:M11"/>
    <mergeCell ref="B18:B25"/>
    <mergeCell ref="C30:C31"/>
    <mergeCell ref="A12:A17"/>
    <mergeCell ref="B12:B17"/>
    <mergeCell ref="A18:A25"/>
    <mergeCell ref="N34:N39"/>
    <mergeCell ref="N55:N57"/>
    <mergeCell ref="B80:B86"/>
    <mergeCell ref="A40:A47"/>
    <mergeCell ref="B40:B47"/>
    <mergeCell ref="A48:A54"/>
    <mergeCell ref="B48:B54"/>
    <mergeCell ref="A55:A60"/>
    <mergeCell ref="B55:B60"/>
    <mergeCell ref="N6:N11"/>
    <mergeCell ref="A3:A5"/>
    <mergeCell ref="B3:B5"/>
    <mergeCell ref="C3:C5"/>
    <mergeCell ref="L3:L5"/>
    <mergeCell ref="A61:A67"/>
    <mergeCell ref="B61:B67"/>
    <mergeCell ref="L12:L17"/>
    <mergeCell ref="L18:L25"/>
    <mergeCell ref="L26:L33"/>
    <mergeCell ref="L34:L39"/>
    <mergeCell ref="L48:L54"/>
    <mergeCell ref="A34:A39"/>
    <mergeCell ref="B34:B39"/>
    <mergeCell ref="L6:L11"/>
    <mergeCell ref="A26:A33"/>
    <mergeCell ref="B26:B33"/>
    <mergeCell ref="A2:Q2"/>
    <mergeCell ref="A1:B1"/>
    <mergeCell ref="C1:M1"/>
    <mergeCell ref="A140:A145"/>
    <mergeCell ref="B140:B145"/>
    <mergeCell ref="A120:A127"/>
    <mergeCell ref="B120:B127"/>
    <mergeCell ref="A128:A133"/>
    <mergeCell ref="B128:B133"/>
    <mergeCell ref="A134:A139"/>
    <mergeCell ref="B134:B139"/>
    <mergeCell ref="A87:A93"/>
    <mergeCell ref="B87:B93"/>
    <mergeCell ref="A101:A107"/>
    <mergeCell ref="B101:B107"/>
    <mergeCell ref="A114:A119"/>
    <mergeCell ref="B114:B119"/>
    <mergeCell ref="A94:A100"/>
    <mergeCell ref="B94:B100"/>
    <mergeCell ref="A108:A113"/>
    <mergeCell ref="B108:B113"/>
    <mergeCell ref="A74:A79"/>
    <mergeCell ref="B74:B79"/>
    <mergeCell ref="A80:A86"/>
    <mergeCell ref="O4:Q4"/>
    <mergeCell ref="M3:Q3"/>
    <mergeCell ref="L40:L47"/>
    <mergeCell ref="M40:M47"/>
    <mergeCell ref="N40:N47"/>
    <mergeCell ref="O34:O39"/>
    <mergeCell ref="P34:P39"/>
    <mergeCell ref="Q34:Q39"/>
    <mergeCell ref="N74:N79"/>
    <mergeCell ref="O6:O11"/>
    <mergeCell ref="P6:P11"/>
    <mergeCell ref="Q6:Q11"/>
    <mergeCell ref="Q12:Q17"/>
    <mergeCell ref="O12:O17"/>
    <mergeCell ref="P12:P17"/>
    <mergeCell ref="O26:O33"/>
    <mergeCell ref="P26:P33"/>
    <mergeCell ref="Q18:Q25"/>
    <mergeCell ref="P18:P25"/>
    <mergeCell ref="O18:O25"/>
    <mergeCell ref="Q26:Q33"/>
    <mergeCell ref="M48:M54"/>
    <mergeCell ref="M55:M57"/>
    <mergeCell ref="M58:M60"/>
    <mergeCell ref="D3:H3"/>
    <mergeCell ref="D4:D5"/>
    <mergeCell ref="E4:E5"/>
    <mergeCell ref="F4:F5"/>
    <mergeCell ref="G4:G5"/>
    <mergeCell ref="H4:H5"/>
    <mergeCell ref="M4:M5"/>
    <mergeCell ref="I3:K3"/>
    <mergeCell ref="I4:I5"/>
    <mergeCell ref="J4:J5"/>
    <mergeCell ref="K4:K5"/>
    <mergeCell ref="L140:L145"/>
    <mergeCell ref="L101:L107"/>
    <mergeCell ref="L108:L113"/>
    <mergeCell ref="L114:L119"/>
    <mergeCell ref="L120:L127"/>
    <mergeCell ref="L128:L133"/>
    <mergeCell ref="L134:L139"/>
    <mergeCell ref="L61:L67"/>
    <mergeCell ref="L74:L79"/>
    <mergeCell ref="L80:L86"/>
    <mergeCell ref="L94:L100"/>
    <mergeCell ref="L91:L93"/>
    <mergeCell ref="L87:L90"/>
    <mergeCell ref="N58:N60"/>
    <mergeCell ref="O55:O57"/>
    <mergeCell ref="N48:N54"/>
    <mergeCell ref="N68:N73"/>
    <mergeCell ref="O68:O73"/>
    <mergeCell ref="Q48:Q54"/>
    <mergeCell ref="P48:P54"/>
    <mergeCell ref="P40:P47"/>
    <mergeCell ref="Q40:Q47"/>
    <mergeCell ref="O58:O60"/>
    <mergeCell ref="P55:P57"/>
    <mergeCell ref="P58:P60"/>
    <mergeCell ref="Q55:Q57"/>
    <mergeCell ref="Q58:Q60"/>
    <mergeCell ref="Q68:Q73"/>
    <mergeCell ref="P61:P67"/>
    <mergeCell ref="O48:O54"/>
    <mergeCell ref="O40:O47"/>
    <mergeCell ref="Q61:Q67"/>
    <mergeCell ref="N61:N67"/>
    <mergeCell ref="O61:O67"/>
    <mergeCell ref="M87:M90"/>
    <mergeCell ref="N87:N90"/>
    <mergeCell ref="O87:O90"/>
    <mergeCell ref="P68:P73"/>
    <mergeCell ref="M68:M73"/>
    <mergeCell ref="N80:N86"/>
    <mergeCell ref="O80:O86"/>
    <mergeCell ref="P80:P86"/>
    <mergeCell ref="Q80:Q86"/>
    <mergeCell ref="M80:M86"/>
    <mergeCell ref="O74:O79"/>
    <mergeCell ref="P74:P79"/>
    <mergeCell ref="Q74:Q79"/>
    <mergeCell ref="M74:M79"/>
    <mergeCell ref="P87:P90"/>
    <mergeCell ref="Q87:Q90"/>
    <mergeCell ref="M128:M133"/>
    <mergeCell ref="N128:N133"/>
    <mergeCell ref="O128:O133"/>
    <mergeCell ref="P128:P133"/>
    <mergeCell ref="Q128:Q133"/>
    <mergeCell ref="O108:O113"/>
    <mergeCell ref="P108:P113"/>
    <mergeCell ref="Q108:Q113"/>
    <mergeCell ref="M101:M107"/>
    <mergeCell ref="N101:N107"/>
    <mergeCell ref="O101:O107"/>
    <mergeCell ref="P101:P107"/>
    <mergeCell ref="Q101:Q107"/>
    <mergeCell ref="N120:N127"/>
    <mergeCell ref="O120:O127"/>
    <mergeCell ref="P120:P127"/>
    <mergeCell ref="Q120:Q127"/>
    <mergeCell ref="M114:M119"/>
    <mergeCell ref="N114:N119"/>
    <mergeCell ref="O114:O119"/>
    <mergeCell ref="P114:P119"/>
    <mergeCell ref="Q114:Q119"/>
    <mergeCell ref="M108:M113"/>
    <mergeCell ref="N108:N113"/>
    <mergeCell ref="M140:M145"/>
    <mergeCell ref="N140:N145"/>
    <mergeCell ref="O140:O145"/>
    <mergeCell ref="P140:P145"/>
    <mergeCell ref="Q140:Q145"/>
    <mergeCell ref="M134:M139"/>
    <mergeCell ref="N134:N139"/>
    <mergeCell ref="O134:O139"/>
    <mergeCell ref="P134:P139"/>
    <mergeCell ref="Q134:Q139"/>
    <mergeCell ref="M120:M127"/>
    <mergeCell ref="M94:M100"/>
    <mergeCell ref="N94:N100"/>
    <mergeCell ref="O94:O100"/>
    <mergeCell ref="P94:P100"/>
    <mergeCell ref="Q94:Q100"/>
    <mergeCell ref="M91:M93"/>
    <mergeCell ref="N91:N93"/>
    <mergeCell ref="O91:O93"/>
    <mergeCell ref="P91:P93"/>
    <mergeCell ref="Q91:Q93"/>
    <mergeCell ref="C28:C29"/>
    <mergeCell ref="C20:C21"/>
    <mergeCell ref="C22:C23"/>
    <mergeCell ref="C97:C98"/>
    <mergeCell ref="C83:C84"/>
    <mergeCell ref="C43:C45"/>
    <mergeCell ref="C64:C65"/>
    <mergeCell ref="C51:C52"/>
    <mergeCell ref="C123:C125"/>
    <mergeCell ref="C104:C105"/>
    <mergeCell ref="C90:C91"/>
  </mergeCells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 МП</vt:lpstr>
      <vt:lpstr>'План мероприятий МП'!Область_печати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2025-04-29T05:09:27Z</cp:lastPrinted>
  <dcterms:created xsi:type="dcterms:W3CDTF">2017-07-18T07:11:20Z</dcterms:created>
  <dcterms:modified xsi:type="dcterms:W3CDTF">2025-08-26T08:16:01Z</dcterms:modified>
</cp:coreProperties>
</file>