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192.254.5.3\регистрация\!РАЗМЕЩЕНИЕ НА САЙТ\На портал от Иванской\"/>
    </mc:Choice>
  </mc:AlternateContent>
  <workbookProtection workbookAlgorithmName="SHA-512" workbookHashValue="nkrE3ozE8dvHKznXoMllxReNPlW6oaFoamEVmxh59ZyP/Nw79xsLA+OTrba9fv34fRfcKjq1s1vg1Pad1+e7ag==" workbookSaltValue="JnpytlL5RBlUpm3bsZUn5w==" workbookSpinCount="100000" lockStructure="1"/>
  <bookViews>
    <workbookView xWindow="-105" yWindow="-105" windowWidth="23250" windowHeight="12570" activeTab="1"/>
  </bookViews>
  <sheets>
    <sheet name="Индикаторы" sheetId="1" r:id="rId1"/>
    <sheet name="Ресурсное обеспечение" sheetId="2" r:id="rId2"/>
  </sheets>
  <definedNames>
    <definedName name="_xlnm.Print_Area" localSheetId="0">Индикаторы!$A$1:$J$30</definedName>
    <definedName name="_xlnm.Print_Area" localSheetId="1">'Ресурсное обеспечение'!$A$1:$I$127</definedName>
  </definedNames>
  <calcPr calcId="191029"/>
</workbook>
</file>

<file path=xl/calcChain.xml><?xml version="1.0" encoding="utf-8"?>
<calcChain xmlns="http://schemas.openxmlformats.org/spreadsheetml/2006/main">
  <c r="E29" i="2" l="1"/>
  <c r="E35" i="2"/>
  <c r="E16" i="2" l="1"/>
  <c r="E10" i="2"/>
  <c r="I38" i="2"/>
  <c r="H38" i="2"/>
  <c r="G38" i="2"/>
  <c r="F38" i="2"/>
  <c r="E38" i="2"/>
  <c r="E110" i="2" l="1"/>
  <c r="F110" i="2"/>
  <c r="G110" i="2"/>
  <c r="H110" i="2"/>
  <c r="I110" i="2"/>
  <c r="F10" i="2" l="1"/>
  <c r="G10" i="2"/>
  <c r="H10" i="2"/>
  <c r="I10" i="2"/>
  <c r="E9" i="2"/>
  <c r="F9" i="2"/>
  <c r="G9" i="2"/>
  <c r="H9" i="2"/>
  <c r="I9" i="2"/>
  <c r="I27" i="2" l="1"/>
  <c r="H27" i="2"/>
  <c r="G27" i="2"/>
  <c r="F27" i="2"/>
  <c r="E27" i="2"/>
  <c r="I28" i="2"/>
  <c r="H28" i="2"/>
  <c r="G28" i="2"/>
  <c r="F28" i="2"/>
  <c r="E28" i="2"/>
  <c r="I30" i="2"/>
  <c r="H30" i="2"/>
  <c r="G30" i="2"/>
  <c r="F30" i="2"/>
  <c r="E30" i="2"/>
  <c r="I31" i="2"/>
  <c r="H31" i="2"/>
  <c r="G31" i="2"/>
  <c r="F31" i="2"/>
  <c r="E31" i="2"/>
  <c r="D25" i="2"/>
  <c r="D34" i="2"/>
  <c r="I13" i="2" l="1"/>
  <c r="I12" i="2"/>
  <c r="H12" i="2"/>
  <c r="H13" i="2"/>
  <c r="G13" i="2"/>
  <c r="G12" i="2"/>
  <c r="F12" i="2"/>
  <c r="F13" i="2"/>
  <c r="E13" i="2"/>
  <c r="E12" i="2"/>
  <c r="D61" i="2"/>
  <c r="D60" i="2"/>
  <c r="D58" i="2"/>
  <c r="G56" i="2"/>
  <c r="D57" i="2" s="1"/>
  <c r="F56" i="2"/>
  <c r="E56" i="2"/>
  <c r="D109" i="2"/>
  <c r="D106" i="2"/>
  <c r="D97" i="2"/>
  <c r="D94" i="2"/>
  <c r="D85" i="2"/>
  <c r="D82" i="2"/>
  <c r="D73" i="2"/>
  <c r="D70" i="2"/>
  <c r="G17" i="2"/>
  <c r="G14" i="2" s="1"/>
  <c r="D19" i="2"/>
  <c r="D18" i="2"/>
  <c r="D16" i="2"/>
  <c r="D15" i="2"/>
  <c r="D24" i="2"/>
  <c r="D22" i="2"/>
  <c r="D37" i="2"/>
  <c r="D43" i="2"/>
  <c r="D42" i="2"/>
  <c r="D40" i="2"/>
  <c r="D49" i="2"/>
  <c r="D48" i="2"/>
  <c r="D46" i="2"/>
  <c r="D55" i="2"/>
  <c r="D54" i="2"/>
  <c r="D52" i="2"/>
  <c r="D67" i="2"/>
  <c r="D66" i="2"/>
  <c r="D64" i="2"/>
  <c r="D79" i="2"/>
  <c r="D78" i="2"/>
  <c r="D76" i="2"/>
  <c r="D91" i="2"/>
  <c r="D90" i="2"/>
  <c r="D88" i="2"/>
  <c r="D103" i="2"/>
  <c r="D102" i="2"/>
  <c r="D100" i="2"/>
  <c r="D115" i="2"/>
  <c r="D114" i="2"/>
  <c r="D113" i="2"/>
  <c r="D112" i="2"/>
  <c r="D127" i="2"/>
  <c r="D126" i="2"/>
  <c r="D124" i="2"/>
  <c r="D121" i="2"/>
  <c r="D120" i="2"/>
  <c r="D118" i="2"/>
  <c r="D119" i="2"/>
  <c r="I116" i="2"/>
  <c r="H116" i="2"/>
  <c r="G116" i="2"/>
  <c r="D117" i="2" s="1"/>
  <c r="F116" i="2"/>
  <c r="E116" i="2"/>
  <c r="D111" i="2"/>
  <c r="D31" i="2" l="1"/>
  <c r="D28" i="2"/>
  <c r="G122" i="2"/>
  <c r="H56" i="2"/>
  <c r="D10" i="2"/>
  <c r="I56" i="2"/>
  <c r="D39" i="2"/>
  <c r="G50" i="2"/>
  <c r="D51" i="2" s="1"/>
  <c r="D116" i="2"/>
  <c r="G20" i="2"/>
  <c r="D21" i="2" s="1"/>
  <c r="G44" i="2"/>
  <c r="D45" i="2" s="1"/>
  <c r="H50" i="2"/>
  <c r="I62" i="2"/>
  <c r="H62" i="2"/>
  <c r="G62" i="2"/>
  <c r="D63" i="2" s="1"/>
  <c r="I74" i="2"/>
  <c r="I71" i="2" s="1"/>
  <c r="I68" i="2" s="1"/>
  <c r="G74" i="2"/>
  <c r="D77" i="2"/>
  <c r="G86" i="2"/>
  <c r="G98" i="2"/>
  <c r="I86" i="2"/>
  <c r="I83" i="2" s="1"/>
  <c r="I80" i="2" s="1"/>
  <c r="H74" i="2"/>
  <c r="H71" i="2" s="1"/>
  <c r="H68" i="2" s="1"/>
  <c r="F122" i="2"/>
  <c r="E122" i="2"/>
  <c r="E74" i="2"/>
  <c r="E71" i="2" s="1"/>
  <c r="E68" i="2" s="1"/>
  <c r="F74" i="2"/>
  <c r="F71" i="2" s="1"/>
  <c r="F68" i="2" s="1"/>
  <c r="E86" i="2"/>
  <c r="E83" i="2" s="1"/>
  <c r="E80" i="2" s="1"/>
  <c r="F86" i="2"/>
  <c r="F83" i="2" s="1"/>
  <c r="F80" i="2" s="1"/>
  <c r="E98" i="2"/>
  <c r="E95" i="2" s="1"/>
  <c r="E92" i="2" s="1"/>
  <c r="F98" i="2"/>
  <c r="F95" i="2" s="1"/>
  <c r="F17" i="2"/>
  <c r="E17" i="2"/>
  <c r="G107" i="2" l="1"/>
  <c r="D108" i="2" s="1"/>
  <c r="D123" i="2"/>
  <c r="G71" i="2"/>
  <c r="D71" i="2" s="1"/>
  <c r="D75" i="2"/>
  <c r="G95" i="2"/>
  <c r="D99" i="2"/>
  <c r="G83" i="2"/>
  <c r="D84" i="2" s="1"/>
  <c r="D87" i="2"/>
  <c r="G104" i="2"/>
  <c r="D105" i="2" s="1"/>
  <c r="G35" i="2"/>
  <c r="I122" i="2"/>
  <c r="I107" i="2" s="1"/>
  <c r="H122" i="2"/>
  <c r="H107" i="2" s="1"/>
  <c r="D125" i="2"/>
  <c r="D59" i="2"/>
  <c r="D56" i="2"/>
  <c r="F92" i="2"/>
  <c r="E107" i="2"/>
  <c r="F107" i="2"/>
  <c r="F104" i="2" s="1"/>
  <c r="D23" i="2"/>
  <c r="H20" i="2"/>
  <c r="H17" i="2"/>
  <c r="D110" i="2"/>
  <c r="D13" i="2"/>
  <c r="I17" i="2"/>
  <c r="I20" i="2"/>
  <c r="H44" i="2"/>
  <c r="I50" i="2"/>
  <c r="D53" i="2"/>
  <c r="D65" i="2"/>
  <c r="D74" i="2"/>
  <c r="H86" i="2"/>
  <c r="D89" i="2"/>
  <c r="H98" i="2"/>
  <c r="H95" i="2" s="1"/>
  <c r="H92" i="2" s="1"/>
  <c r="F62" i="2"/>
  <c r="E62" i="2"/>
  <c r="F50" i="2"/>
  <c r="E50" i="2"/>
  <c r="F44" i="2"/>
  <c r="E44" i="2"/>
  <c r="F20" i="2"/>
  <c r="E20" i="2"/>
  <c r="G80" i="2" l="1"/>
  <c r="D81" i="2" s="1"/>
  <c r="G32" i="2"/>
  <c r="D33" i="2" s="1"/>
  <c r="D36" i="2"/>
  <c r="G92" i="2"/>
  <c r="D93" i="2" s="1"/>
  <c r="D96" i="2"/>
  <c r="G68" i="2"/>
  <c r="D68" i="2" s="1"/>
  <c r="D72" i="2"/>
  <c r="G29" i="2"/>
  <c r="I104" i="2"/>
  <c r="H104" i="2"/>
  <c r="G11" i="2"/>
  <c r="F35" i="2"/>
  <c r="F32" i="2" s="1"/>
  <c r="H35" i="2"/>
  <c r="H32" i="2" s="1"/>
  <c r="D122" i="2"/>
  <c r="D86" i="2"/>
  <c r="H83" i="2"/>
  <c r="I14" i="2"/>
  <c r="E104" i="2"/>
  <c r="D107" i="2"/>
  <c r="H14" i="2"/>
  <c r="D62" i="2"/>
  <c r="D50" i="2"/>
  <c r="D20" i="2"/>
  <c r="D17" i="2"/>
  <c r="D41" i="2"/>
  <c r="D38" i="2"/>
  <c r="I44" i="2"/>
  <c r="I35" i="2" s="1"/>
  <c r="D47" i="2"/>
  <c r="I98" i="2"/>
  <c r="I95" i="2" s="1"/>
  <c r="D101" i="2"/>
  <c r="F14" i="2"/>
  <c r="E32" i="2" l="1"/>
  <c r="E26" i="2" s="1"/>
  <c r="E11" i="2"/>
  <c r="E8" i="2" s="1"/>
  <c r="D30" i="2"/>
  <c r="D69" i="2"/>
  <c r="D27" i="2" s="1"/>
  <c r="G8" i="2"/>
  <c r="D9" i="2" s="1"/>
  <c r="D12" i="2"/>
  <c r="G26" i="2"/>
  <c r="I29" i="2"/>
  <c r="H29" i="2"/>
  <c r="F29" i="2"/>
  <c r="F11" i="2"/>
  <c r="F8" i="2" s="1"/>
  <c r="F26" i="2"/>
  <c r="D104" i="2"/>
  <c r="I32" i="2"/>
  <c r="D35" i="2"/>
  <c r="D44" i="2"/>
  <c r="H80" i="2"/>
  <c r="D80" i="2" s="1"/>
  <c r="D83" i="2"/>
  <c r="H11" i="2"/>
  <c r="I92" i="2"/>
  <c r="D92" i="2" s="1"/>
  <c r="D95" i="2"/>
  <c r="D98" i="2"/>
  <c r="E14" i="2"/>
  <c r="D14" i="2" s="1"/>
  <c r="D32" i="2" l="1"/>
  <c r="D26" i="2" s="1"/>
  <c r="D29" i="2"/>
  <c r="H26" i="2"/>
  <c r="I26" i="2"/>
  <c r="I11" i="2"/>
  <c r="D11" i="2" s="1"/>
  <c r="H8" i="2"/>
  <c r="I8" i="2" l="1"/>
  <c r="D8" i="2" s="1"/>
</calcChain>
</file>

<file path=xl/sharedStrings.xml><?xml version="1.0" encoding="utf-8"?>
<sst xmlns="http://schemas.openxmlformats.org/spreadsheetml/2006/main" count="251" uniqueCount="103">
  <si>
    <t>№
п/п</t>
  </si>
  <si>
    <t>Наименование показателя (индикатора)</t>
  </si>
  <si>
    <t>Единица измерения</t>
  </si>
  <si>
    <t>Ответственный исполнитель муниципальной программы</t>
  </si>
  <si>
    <t>%</t>
  </si>
  <si>
    <t>Чел.</t>
  </si>
  <si>
    <t>Количество общественных молодежных объединений</t>
  </si>
  <si>
    <t xml:space="preserve">%   </t>
  </si>
  <si>
    <t>Количество семей – активных участников семейных конкурсов и мероприятий</t>
  </si>
  <si>
    <t>Доля молодежи от 14 до 35 лет, охваченная деятельностью студенческих, добровольческих (волонтерских), детских и патриотических объединений, по отношению к общей численности данной возрастной категории</t>
  </si>
  <si>
    <t>Количество молодежи от 14 до 35 лет, принимающее участие в молодежных мероприятиях</t>
  </si>
  <si>
    <t>Доля молодежи от 14 до 35 лет, вовлеченная в профилактические мероприятия, по отношению к общей численности данной возрастной категории</t>
  </si>
  <si>
    <t xml:space="preserve">Количество талантливой молодежи от 14 до 35 лет, принимающей участие в качестве делегата Ленского района в республиканских, российских, международных конкурсах, форумах, слетах, конференциях и т.п. </t>
  </si>
  <si>
    <t>Охват молодежи от 14 до 35 лет массовыми мероприятиями, акциями, встречами, направленными на формирование патриотизма в молодежной среде</t>
  </si>
  <si>
    <t>-</t>
  </si>
  <si>
    <t>МКУ "КМСП"</t>
  </si>
  <si>
    <t>2018 год
(базовый)</t>
  </si>
  <si>
    <t>Значения показателей</t>
  </si>
  <si>
    <t>Количество рожениц, получивших меру социальной поддержки</t>
  </si>
  <si>
    <t>Количество проведенных профилактических мероприятий</t>
  </si>
  <si>
    <t>2024 год</t>
  </si>
  <si>
    <t>2025 год</t>
  </si>
  <si>
    <t>№ п/п</t>
  </si>
  <si>
    <t>Источник финансирования</t>
  </si>
  <si>
    <t>Объемы бюджетных ассигнований, руб.</t>
  </si>
  <si>
    <t>Всего</t>
  </si>
  <si>
    <t>Федеральный бюджет (далее - ФБ)</t>
  </si>
  <si>
    <t>Государственный бюджет Республики Саха (Якутия) (далее - ГБ)</t>
  </si>
  <si>
    <t>Бюджеты поселений (далее - БП)</t>
  </si>
  <si>
    <t>Внебюджетные источники (далее - ВИ)</t>
  </si>
  <si>
    <t>1.</t>
  </si>
  <si>
    <t>ФБ</t>
  </si>
  <si>
    <t>ГБ</t>
  </si>
  <si>
    <t xml:space="preserve">МБ </t>
  </si>
  <si>
    <t>БП</t>
  </si>
  <si>
    <t xml:space="preserve">ВИ </t>
  </si>
  <si>
    <t>1.1.</t>
  </si>
  <si>
    <t>2.</t>
  </si>
  <si>
    <t>2.1.</t>
  </si>
  <si>
    <t>Муниципальная программа «Реализация молодежной политики, патриотического воспитания граждан и развитие гражданского общества в Ленском районе»</t>
  </si>
  <si>
    <t>Количество проектов социально ориентированных некоммерческих организаций в Ленском районе, поддержанных в соответствии с Программой</t>
  </si>
  <si>
    <t>Мероприятие. Руководство и управление в сфере установленных функций</t>
  </si>
  <si>
    <t>Наименование муниципальной программы, структурных элементов муниципальной программы</t>
  </si>
  <si>
    <t>Комплекс процессных мероприятий</t>
  </si>
  <si>
    <t>Ресурсное обеспечение реализации муниципальной программы «Реализация молодежной политики, патриотического воспитания граждан и развитие гражданского общества в Ленском районе»</t>
  </si>
  <si>
    <t>Приложение 2 
к муниципальной программе «Реализация молодежной политики, патриотического воспитания граждан и развитие гражданского общества в Ленском районе»</t>
  </si>
  <si>
    <t>2.2.</t>
  </si>
  <si>
    <t>2.3.</t>
  </si>
  <si>
    <t>2.4.</t>
  </si>
  <si>
    <t>2026 год</t>
  </si>
  <si>
    <t>2027 год</t>
  </si>
  <si>
    <t>2028 год</t>
  </si>
  <si>
    <t>Доля граждан, охваченных мероприятиями по молодежной и семейной политике, патриотическому воспитанию, развитию гражданского общества и формированию здорового образа жизни</t>
  </si>
  <si>
    <t>Охват молодежи от 14 до 35 лет индивидуальными и групповыми занятиями (социально-психологические тренинги, психологические практикумы, психолого-просветительская работа, психодиагностика и т.п.)</t>
  </si>
  <si>
    <t>Количество семей, награжденных знаками отличия районного, республиканского и Российского уровня</t>
  </si>
  <si>
    <t>Количество социально ориентированных некоммерческих организаций принявших участие в иных конкурсах на предоставление грантов и субсидий, в том числе конкурсах грантов Главы Республики Саха (Якутия) и Президента Российской Федерации</t>
  </si>
  <si>
    <t>Количество территориальных общественных самоуправлений, осуществляющих деятельность на территории Ленского района</t>
  </si>
  <si>
    <t>Публикаций</t>
  </si>
  <si>
    <t>Семей</t>
  </si>
  <si>
    <t>Общественных молодежных объединений</t>
  </si>
  <si>
    <t>Мероприятий</t>
  </si>
  <si>
    <t>Проектов СО НКО</t>
  </si>
  <si>
    <t>СО НКО</t>
  </si>
  <si>
    <t>ТОС</t>
  </si>
  <si>
    <t>Сведения о показателях (индикаторах) муниципальной программы, структурных элементов муниципальной программы и их значениях</t>
  </si>
  <si>
    <t>Муниципальная программа "Реализация молодежной политики, патриотического воспитания граждан и развитие гражданского общества в Ленском районе"</t>
  </si>
  <si>
    <t>Ведомственный проект №1 «Создание условий для развития потенциала подрастающего поколения, молодежи»</t>
  </si>
  <si>
    <t>Ведомственный проект №2 «Семейная политика»</t>
  </si>
  <si>
    <t>Ведомственный проект №3 «Воспитание патриотизма у граждан – национальная идея государства»</t>
  </si>
  <si>
    <t>Ведомственный проект №4 «Мотивирование населения на ведение трезвого здорового образа жизни»</t>
  </si>
  <si>
    <t>Ведомственный проект №5 «Содействие развитию гражданского общества»</t>
  </si>
  <si>
    <t>Мероприятие 1.2. Организация профориентационной работы среди молодежи и дальнейшее трудоустройство</t>
  </si>
  <si>
    <t>Мероприятие 1.3. Поддержка проектов молодых талантов</t>
  </si>
  <si>
    <t xml:space="preserve">Мероприятие 2.1. Популяризация семейных ценностей и реализация мероприятий в области семейной и демографической политики по улучшению положения семей, детей и женщин, повышению ответственного родительства </t>
  </si>
  <si>
    <t>Мероприятие 3.1. Мероприятия патриотической направленности</t>
  </si>
  <si>
    <t>Мероприятие 4.1. Формирование здорового образа жизни</t>
  </si>
  <si>
    <t xml:space="preserve">Мероприятие 5.1. Субсидии из местного бюджета на поддержку социально ориентированным некоммерческим организациям  </t>
  </si>
  <si>
    <t>Мероприятие 5.3. Организация мероприятий в области развития гражданского общества</t>
  </si>
  <si>
    <t>Ведомственные проекты</t>
  </si>
  <si>
    <t>2.1.1.</t>
  </si>
  <si>
    <t>2.1.2.</t>
  </si>
  <si>
    <t>2.1.3.</t>
  </si>
  <si>
    <t>2.1.4.</t>
  </si>
  <si>
    <t>Мероприятие 1.4. Реализация социально-психологических мероприятий по предупреждению асоциальных явлений в молодежной среде</t>
  </si>
  <si>
    <t>2.1.5.</t>
  </si>
  <si>
    <t>Мероприятие 5.2. Поддержка на конкурсной основе территориальных общественных самоуправлений (за счет средств МБ)</t>
  </si>
  <si>
    <t>Мероприятие 1.1. Организация мероприятий в области молодежной политики</t>
  </si>
  <si>
    <t>2.2.1.</t>
  </si>
  <si>
    <t>2.3.1.</t>
  </si>
  <si>
    <t>2.4.1.</t>
  </si>
  <si>
    <t>2.5.</t>
  </si>
  <si>
    <t>2.5.1.</t>
  </si>
  <si>
    <t>2.5.2.</t>
  </si>
  <si>
    <t>2.5.3.</t>
  </si>
  <si>
    <t xml:space="preserve">Приложение №1 
к муниципальной программе 
«Реализация молодежной политики, патриотического воспитания граждан и развитие гражданского общества в Ленском районе» </t>
  </si>
  <si>
    <t>Мероприятие 1.5. Создание телевизионных и радиовещательных передач, рубрик в средствах массовой информации и печатной, кино- и видеопродукции по направлениям молодежной политики</t>
  </si>
  <si>
    <t>Муниципальное казенное учреждение «Комитет по молодежной и семейной политике муниципального района «Ленский район» РС (Я)» (Далее - МКУ "КМСП")</t>
  </si>
  <si>
    <t>Количество специалистов, привлеченных в учреждения социальной сферы и получивших материальную выплату за счет бюджета МР«Ленский район»</t>
  </si>
  <si>
    <t>Количество студентов, обучающихся по программам подготовки квалифицированных кадров за счет выплат из бюджета МР«Ленский район»</t>
  </si>
  <si>
    <t>Количество публикаций и иных материалов по направлениям работы МКУ КМСП, размещенных в СМИ и социальных сетях, в том числе на официальном сайте МР«Ленский район»</t>
  </si>
  <si>
    <t>Количество граждан, охваченных социально значимыми проектами СО НКО, реализуемыми за счет средств бюджета МР«Ленский район»</t>
  </si>
  <si>
    <t xml:space="preserve"> </t>
  </si>
  <si>
    <t>Бюджет МР «Ленский район» (МБ)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</si>
</sst>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р_._-;\-* #,##0.00_р_._-;_-* &quot;-&quot;??_р_._-;_-@_-"/>
  </numFmts>
  <fonts count="62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charset val="204"/>
    </font>
    <font>
      <sz val="12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3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8"/>
      <name val="Calibri"/>
      <family val="2"/>
      <charset val="204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rgb="FF000000"/>
      <name val="Arial Cyr"/>
      <family val="2"/>
    </font>
    <font>
      <b/>
      <sz val="12"/>
      <color rgb="FF000000"/>
      <name val="Arial Cyr"/>
      <family val="2"/>
    </font>
    <font>
      <sz val="11"/>
      <name val="Calibri"/>
      <family val="2"/>
      <scheme val="minor"/>
    </font>
    <font>
      <sz val="10"/>
      <color rgb="FF000000"/>
      <name val="Arial"/>
      <family val="2"/>
    </font>
    <font>
      <b/>
      <sz val="10"/>
      <color rgb="FF000000"/>
      <name val="Arial Cyr"/>
      <family val="2"/>
    </font>
    <font>
      <sz val="11"/>
      <name val="Calibri"/>
      <family val="2"/>
    </font>
    <font>
      <b/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4"/>
      <color indexed="8"/>
      <name val="Times New Roman"/>
      <family val="1"/>
      <charset val="204"/>
    </font>
  </fonts>
  <fills count="6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65"/>
        <bgColor indexed="64"/>
      </patternFill>
    </fill>
    <fill>
      <patternFill patternType="solid">
        <fgColor rgb="FFCCCCCC"/>
      </patternFill>
    </fill>
    <fill>
      <patternFill patternType="solid">
        <fgColor rgb="FFFFFF99"/>
      </patternFill>
    </fill>
    <fill>
      <patternFill patternType="solid">
        <fgColor rgb="FFCCFFFF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5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7" borderId="1" applyNumberFormat="0" applyAlignment="0" applyProtection="0"/>
    <xf numFmtId="0" fontId="4" fillId="20" borderId="2" applyNumberFormat="0" applyAlignment="0" applyProtection="0"/>
    <xf numFmtId="0" fontId="5" fillId="20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21" borderId="7" applyNumberFormat="0" applyAlignment="0" applyProtection="0"/>
    <xf numFmtId="0" fontId="11" fillId="0" borderId="0" applyNumberFormat="0" applyFill="0" applyBorder="0" applyAlignment="0" applyProtection="0"/>
    <xf numFmtId="0" fontId="12" fillId="22" borderId="0" applyNumberFormat="0" applyBorder="0" applyAlignment="0" applyProtection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3" fillId="3" borderId="0" applyNumberFormat="0" applyBorder="0" applyAlignment="0" applyProtection="0"/>
    <xf numFmtId="0" fontId="14" fillId="0" borderId="0" applyNumberFormat="0" applyFill="0" applyBorder="0" applyAlignment="0" applyProtection="0"/>
    <xf numFmtId="0" fontId="1" fillId="23" borderId="8" applyNumberFormat="0" applyFont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  <xf numFmtId="164" fontId="18" fillId="0" borderId="0" applyFont="0" applyFill="0" applyBorder="0" applyAlignment="0" applyProtection="0"/>
    <xf numFmtId="0" fontId="17" fillId="4" borderId="0" applyNumberFormat="0" applyBorder="0" applyAlignment="0" applyProtection="0"/>
    <xf numFmtId="0" fontId="28" fillId="0" borderId="0" applyNumberFormat="0" applyFill="0" applyBorder="0" applyAlignment="0" applyProtection="0"/>
    <xf numFmtId="0" fontId="29" fillId="0" borderId="11" applyNumberFormat="0" applyFill="0" applyAlignment="0" applyProtection="0"/>
    <xf numFmtId="0" fontId="30" fillId="0" borderId="12" applyNumberFormat="0" applyFill="0" applyAlignment="0" applyProtection="0"/>
    <xf numFmtId="0" fontId="31" fillId="0" borderId="13" applyNumberFormat="0" applyFill="0" applyAlignment="0" applyProtection="0"/>
    <xf numFmtId="0" fontId="31" fillId="0" borderId="0" applyNumberFormat="0" applyFill="0" applyBorder="0" applyAlignment="0" applyProtection="0"/>
    <xf numFmtId="0" fontId="32" fillId="24" borderId="0" applyNumberFormat="0" applyBorder="0" applyAlignment="0" applyProtection="0"/>
    <xf numFmtId="0" fontId="33" fillId="25" borderId="0" applyNumberFormat="0" applyBorder="0" applyAlignment="0" applyProtection="0"/>
    <xf numFmtId="0" fontId="34" fillId="26" borderId="0" applyNumberFormat="0" applyBorder="0" applyAlignment="0" applyProtection="0"/>
    <xf numFmtId="0" fontId="35" fillId="27" borderId="14" applyNumberFormat="0" applyAlignment="0" applyProtection="0"/>
    <xf numFmtId="0" fontId="36" fillId="28" borderId="15" applyNumberFormat="0" applyAlignment="0" applyProtection="0"/>
    <xf numFmtId="0" fontId="37" fillId="28" borderId="14" applyNumberFormat="0" applyAlignment="0" applyProtection="0"/>
    <xf numFmtId="0" fontId="38" fillId="0" borderId="16" applyNumberFormat="0" applyFill="0" applyAlignment="0" applyProtection="0"/>
    <xf numFmtId="0" fontId="39" fillId="29" borderId="17" applyNumberFormat="0" applyAlignment="0" applyProtection="0"/>
    <xf numFmtId="0" fontId="40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19" applyNumberFormat="0" applyFill="0" applyAlignment="0" applyProtection="0"/>
    <xf numFmtId="0" fontId="43" fillId="31" borderId="0" applyNumberFormat="0" applyBorder="0" applyAlignment="0" applyProtection="0"/>
    <xf numFmtId="0" fontId="27" fillId="32" borderId="0" applyNumberFormat="0" applyBorder="0" applyAlignment="0" applyProtection="0"/>
    <xf numFmtId="0" fontId="27" fillId="33" borderId="0" applyNumberFormat="0" applyBorder="0" applyAlignment="0" applyProtection="0"/>
    <xf numFmtId="0" fontId="43" fillId="34" borderId="0" applyNumberFormat="0" applyBorder="0" applyAlignment="0" applyProtection="0"/>
    <xf numFmtId="0" fontId="43" fillId="35" borderId="0" applyNumberFormat="0" applyBorder="0" applyAlignment="0" applyProtection="0"/>
    <xf numFmtId="0" fontId="27" fillId="36" borderId="0" applyNumberFormat="0" applyBorder="0" applyAlignment="0" applyProtection="0"/>
    <xf numFmtId="0" fontId="27" fillId="37" borderId="0" applyNumberFormat="0" applyBorder="0" applyAlignment="0" applyProtection="0"/>
    <xf numFmtId="0" fontId="43" fillId="38" borderId="0" applyNumberFormat="0" applyBorder="0" applyAlignment="0" applyProtection="0"/>
    <xf numFmtId="0" fontId="43" fillId="39" borderId="0" applyNumberFormat="0" applyBorder="0" applyAlignment="0" applyProtection="0"/>
    <xf numFmtId="0" fontId="27" fillId="40" borderId="0" applyNumberFormat="0" applyBorder="0" applyAlignment="0" applyProtection="0"/>
    <xf numFmtId="0" fontId="27" fillId="41" borderId="0" applyNumberFormat="0" applyBorder="0" applyAlignment="0" applyProtection="0"/>
    <xf numFmtId="0" fontId="43" fillId="42" borderId="0" applyNumberFormat="0" applyBorder="0" applyAlignment="0" applyProtection="0"/>
    <xf numFmtId="0" fontId="43" fillId="43" borderId="0" applyNumberFormat="0" applyBorder="0" applyAlignment="0" applyProtection="0"/>
    <xf numFmtId="0" fontId="27" fillId="44" borderId="0" applyNumberFormat="0" applyBorder="0" applyAlignment="0" applyProtection="0"/>
    <xf numFmtId="0" fontId="27" fillId="45" borderId="0" applyNumberFormat="0" applyBorder="0" applyAlignment="0" applyProtection="0"/>
    <xf numFmtId="0" fontId="43" fillId="46" borderId="0" applyNumberFormat="0" applyBorder="0" applyAlignment="0" applyProtection="0"/>
    <xf numFmtId="0" fontId="43" fillId="47" borderId="0" applyNumberFormat="0" applyBorder="0" applyAlignment="0" applyProtection="0"/>
    <xf numFmtId="0" fontId="27" fillId="48" borderId="0" applyNumberFormat="0" applyBorder="0" applyAlignment="0" applyProtection="0"/>
    <xf numFmtId="0" fontId="27" fillId="49" borderId="0" applyNumberFormat="0" applyBorder="0" applyAlignment="0" applyProtection="0"/>
    <xf numFmtId="0" fontId="43" fillId="50" borderId="0" applyNumberFormat="0" applyBorder="0" applyAlignment="0" applyProtection="0"/>
    <xf numFmtId="0" fontId="43" fillId="51" borderId="0" applyNumberFormat="0" applyBorder="0" applyAlignment="0" applyProtection="0"/>
    <xf numFmtId="0" fontId="27" fillId="52" borderId="0" applyNumberFormat="0" applyBorder="0" applyAlignment="0" applyProtection="0"/>
    <xf numFmtId="0" fontId="27" fillId="53" borderId="0" applyNumberFormat="0" applyBorder="0" applyAlignment="0" applyProtection="0"/>
    <xf numFmtId="0" fontId="43" fillId="54" borderId="0" applyNumberFormat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30" borderId="18" applyNumberFormat="0" applyFont="0" applyAlignment="0" applyProtection="0"/>
    <xf numFmtId="0" fontId="44" fillId="55" borderId="0"/>
    <xf numFmtId="0" fontId="27" fillId="30" borderId="18" applyNumberFormat="0" applyFont="0" applyAlignment="0" applyProtection="0"/>
    <xf numFmtId="9" fontId="1" fillId="0" borderId="0" applyFont="0" applyFill="0" applyBorder="0" applyAlignment="0" applyProtection="0"/>
    <xf numFmtId="49" fontId="45" fillId="0" borderId="20">
      <alignment horizontal="center" vertical="top" shrinkToFit="1"/>
    </xf>
    <xf numFmtId="4" fontId="45" fillId="0" borderId="20">
      <alignment horizontal="right" vertical="top" shrinkToFit="1"/>
    </xf>
    <xf numFmtId="0" fontId="47" fillId="0" borderId="0"/>
    <xf numFmtId="0" fontId="47" fillId="0" borderId="0"/>
    <xf numFmtId="0" fontId="48" fillId="0" borderId="0"/>
    <xf numFmtId="0" fontId="48" fillId="0" borderId="0"/>
    <xf numFmtId="0" fontId="47" fillId="0" borderId="0"/>
    <xf numFmtId="0" fontId="45" fillId="56" borderId="0"/>
    <xf numFmtId="0" fontId="45" fillId="0" borderId="0">
      <alignment horizontal="left" wrapText="1"/>
    </xf>
    <xf numFmtId="0" fontId="45" fillId="0" borderId="0">
      <alignment wrapText="1"/>
    </xf>
    <xf numFmtId="0" fontId="46" fillId="0" borderId="0">
      <alignment horizontal="center" wrapText="1"/>
    </xf>
    <xf numFmtId="0" fontId="46" fillId="0" borderId="0">
      <alignment horizontal="center"/>
    </xf>
    <xf numFmtId="0" fontId="45" fillId="0" borderId="0">
      <alignment horizontal="right"/>
    </xf>
    <xf numFmtId="0" fontId="45" fillId="56" borderId="21"/>
    <xf numFmtId="0" fontId="45" fillId="0" borderId="20">
      <alignment horizontal="center" vertical="center" wrapText="1"/>
    </xf>
    <xf numFmtId="0" fontId="45" fillId="56" borderId="22"/>
    <xf numFmtId="49" fontId="45" fillId="0" borderId="20">
      <alignment horizontal="center" vertical="top" shrinkToFit="1"/>
    </xf>
    <xf numFmtId="49" fontId="45" fillId="0" borderId="20">
      <alignment horizontal="left" vertical="top" wrapText="1" indent="2"/>
    </xf>
    <xf numFmtId="0" fontId="45" fillId="56" borderId="23"/>
    <xf numFmtId="0" fontId="49" fillId="0" borderId="20">
      <alignment horizontal="left"/>
    </xf>
    <xf numFmtId="49" fontId="49" fillId="0" borderId="20">
      <alignment horizontal="left" vertical="top" shrinkToFit="1"/>
    </xf>
    <xf numFmtId="0" fontId="45" fillId="56" borderId="23"/>
    <xf numFmtId="0" fontId="45" fillId="0" borderId="0"/>
    <xf numFmtId="0" fontId="45" fillId="0" borderId="20">
      <alignment horizontal="center" vertical="top" wrapText="1"/>
    </xf>
    <xf numFmtId="0" fontId="45" fillId="0" borderId="0">
      <alignment horizontal="left" wrapText="1"/>
    </xf>
    <xf numFmtId="0" fontId="45" fillId="0" borderId="20">
      <alignment horizontal="center" vertical="center" wrapText="1"/>
    </xf>
    <xf numFmtId="0" fontId="45" fillId="0" borderId="20">
      <alignment horizontal="center" vertical="center" wrapText="1"/>
    </xf>
    <xf numFmtId="49" fontId="49" fillId="0" borderId="20">
      <alignment horizontal="left" vertical="top" shrinkToFit="1"/>
    </xf>
    <xf numFmtId="4" fontId="49" fillId="30" borderId="20">
      <alignment horizontal="right" vertical="top" shrinkToFit="1"/>
    </xf>
    <xf numFmtId="4" fontId="45" fillId="0" borderId="20">
      <alignment horizontal="right" vertical="top" shrinkToFit="1"/>
    </xf>
    <xf numFmtId="0" fontId="45" fillId="0" borderId="20">
      <alignment horizontal="center" vertical="center" wrapText="1"/>
    </xf>
    <xf numFmtId="4" fontId="49" fillId="57" borderId="20">
      <alignment horizontal="right" vertical="top" shrinkToFit="1"/>
    </xf>
    <xf numFmtId="0" fontId="45" fillId="0" borderId="0">
      <alignment horizontal="left" wrapText="1"/>
    </xf>
    <xf numFmtId="0" fontId="45" fillId="0" borderId="0">
      <alignment horizontal="left" wrapText="1"/>
    </xf>
    <xf numFmtId="10" fontId="45" fillId="0" borderId="20">
      <alignment horizontal="right" vertical="top" shrinkToFit="1"/>
    </xf>
    <xf numFmtId="10" fontId="45" fillId="0" borderId="20">
      <alignment horizontal="center" vertical="top" shrinkToFit="1"/>
    </xf>
    <xf numFmtId="10" fontId="49" fillId="30" borderId="20">
      <alignment horizontal="right" vertical="top" shrinkToFit="1"/>
    </xf>
    <xf numFmtId="10" fontId="49" fillId="57" borderId="20">
      <alignment horizontal="center" vertical="top" shrinkToFit="1"/>
    </xf>
    <xf numFmtId="0" fontId="46" fillId="0" borderId="0">
      <alignment horizontal="center" wrapText="1"/>
    </xf>
    <xf numFmtId="0" fontId="46" fillId="0" borderId="0">
      <alignment horizontal="center" wrapText="1"/>
    </xf>
    <xf numFmtId="0" fontId="46" fillId="0" borderId="0">
      <alignment horizontal="center"/>
    </xf>
    <xf numFmtId="0" fontId="46" fillId="0" borderId="0">
      <alignment horizontal="center"/>
    </xf>
    <xf numFmtId="0" fontId="49" fillId="0" borderId="20">
      <alignment vertical="top" wrapText="1"/>
    </xf>
    <xf numFmtId="0" fontId="45" fillId="0" borderId="20">
      <alignment horizontal="left" vertical="top" wrapText="1"/>
    </xf>
    <xf numFmtId="4" fontId="49" fillId="58" borderId="20">
      <alignment horizontal="right" vertical="top" shrinkToFit="1"/>
    </xf>
    <xf numFmtId="4" fontId="49" fillId="58" borderId="20">
      <alignment horizontal="right" vertical="top" shrinkToFit="1"/>
    </xf>
    <xf numFmtId="10" fontId="49" fillId="58" borderId="20">
      <alignment horizontal="right" vertical="top" shrinkToFit="1"/>
    </xf>
    <xf numFmtId="10" fontId="49" fillId="58" borderId="20">
      <alignment horizontal="center" vertical="top" shrinkToFit="1"/>
    </xf>
    <xf numFmtId="0" fontId="50" fillId="0" borderId="0"/>
    <xf numFmtId="0" fontId="45" fillId="0" borderId="0"/>
    <xf numFmtId="0" fontId="45" fillId="0" borderId="0"/>
    <xf numFmtId="0" fontId="45" fillId="59" borderId="0"/>
    <xf numFmtId="0" fontId="45" fillId="59" borderId="21"/>
    <xf numFmtId="0" fontId="45" fillId="59" borderId="22"/>
    <xf numFmtId="0" fontId="45" fillId="0" borderId="20">
      <alignment horizontal="center" vertical="top" wrapText="1"/>
    </xf>
    <xf numFmtId="4" fontId="45" fillId="0" borderId="20">
      <alignment horizontal="right" vertical="top" shrinkToFit="1"/>
    </xf>
    <xf numFmtId="10" fontId="45" fillId="0" borderId="20">
      <alignment horizontal="center" vertical="top" shrinkToFit="1"/>
    </xf>
    <xf numFmtId="0" fontId="45" fillId="59" borderId="23"/>
    <xf numFmtId="49" fontId="49" fillId="0" borderId="20">
      <alignment horizontal="left" vertical="top" shrinkToFit="1"/>
    </xf>
    <xf numFmtId="4" fontId="49" fillId="57" borderId="20">
      <alignment horizontal="right" vertical="top" shrinkToFit="1"/>
    </xf>
    <xf numFmtId="10" fontId="49" fillId="57" borderId="20">
      <alignment horizontal="center" vertical="top" shrinkToFit="1"/>
    </xf>
    <xf numFmtId="0" fontId="45" fillId="0" borderId="0"/>
    <xf numFmtId="0" fontId="45" fillId="59" borderId="21">
      <alignment horizontal="left"/>
    </xf>
    <xf numFmtId="0" fontId="45" fillId="0" borderId="20">
      <alignment horizontal="left" vertical="top" wrapText="1"/>
    </xf>
    <xf numFmtId="4" fontId="49" fillId="58" borderId="20">
      <alignment horizontal="right" vertical="top" shrinkToFit="1"/>
    </xf>
    <xf numFmtId="10" fontId="49" fillId="58" borderId="20">
      <alignment horizontal="center" vertical="top" shrinkToFit="1"/>
    </xf>
    <xf numFmtId="0" fontId="45" fillId="59" borderId="22">
      <alignment horizontal="left"/>
    </xf>
    <xf numFmtId="0" fontId="45" fillId="59" borderId="23">
      <alignment horizontal="left"/>
    </xf>
    <xf numFmtId="0" fontId="45" fillId="59" borderId="0">
      <alignment horizontal="left"/>
    </xf>
    <xf numFmtId="164" fontId="27" fillId="0" borderId="0" applyFont="0" applyFill="0" applyBorder="0" applyAlignment="0" applyProtection="0"/>
  </cellStyleXfs>
  <cellXfs count="68">
    <xf numFmtId="0" fontId="0" fillId="0" borderId="0" xfId="0"/>
    <xf numFmtId="0" fontId="19" fillId="0" borderId="0" xfId="0" applyFont="1"/>
    <xf numFmtId="0" fontId="19" fillId="0" borderId="0" xfId="0" applyFont="1" applyAlignment="1">
      <alignment horizontal="center"/>
    </xf>
    <xf numFmtId="0" fontId="19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19" fillId="0" borderId="10" xfId="0" applyFont="1" applyBorder="1" applyAlignment="1">
      <alignment horizontal="center" vertical="center" wrapText="1"/>
    </xf>
    <xf numFmtId="4" fontId="54" fillId="0" borderId="10" xfId="352" applyNumberFormat="1" applyFont="1" applyBorder="1" applyAlignment="1">
      <alignment horizontal="center" vertical="center" wrapText="1"/>
    </xf>
    <xf numFmtId="0" fontId="23" fillId="0" borderId="0" xfId="0" applyFont="1" applyAlignment="1">
      <alignment vertical="center" wrapText="1"/>
    </xf>
    <xf numFmtId="0" fontId="26" fillId="0" borderId="10" xfId="0" applyFont="1" applyBorder="1" applyAlignment="1">
      <alignment horizontal="center" vertical="center" wrapText="1"/>
    </xf>
    <xf numFmtId="4" fontId="55" fillId="0" borderId="10" xfId="0" applyNumberFormat="1" applyFont="1" applyBorder="1" applyAlignment="1">
      <alignment horizontal="center" vertical="center" wrapText="1"/>
    </xf>
    <xf numFmtId="4" fontId="54" fillId="0" borderId="10" xfId="0" applyNumberFormat="1" applyFont="1" applyBorder="1" applyAlignment="1">
      <alignment horizontal="center" vertical="center" wrapText="1"/>
    </xf>
    <xf numFmtId="4" fontId="60" fillId="0" borderId="0" xfId="352" applyNumberFormat="1" applyFont="1" applyAlignment="1">
      <alignment horizontal="center" vertical="center"/>
    </xf>
    <xf numFmtId="4" fontId="60" fillId="0" borderId="0" xfId="0" applyNumberFormat="1" applyFont="1" applyAlignment="1">
      <alignment horizontal="center"/>
    </xf>
    <xf numFmtId="0" fontId="60" fillId="0" borderId="0" xfId="0" applyFont="1"/>
    <xf numFmtId="0" fontId="60" fillId="0" borderId="0" xfId="0" applyFont="1" applyAlignment="1">
      <alignment horizontal="center"/>
    </xf>
    <xf numFmtId="0" fontId="56" fillId="0" borderId="0" xfId="0" applyFont="1" applyAlignment="1">
      <alignment horizontal="center" vertical="center"/>
    </xf>
    <xf numFmtId="1" fontId="0" fillId="0" borderId="0" xfId="0" applyNumberFormat="1"/>
    <xf numFmtId="1" fontId="19" fillId="0" borderId="10" xfId="0" applyNumberFormat="1" applyFont="1" applyBorder="1" applyAlignment="1">
      <alignment horizontal="center" vertical="center" wrapText="1"/>
    </xf>
    <xf numFmtId="1" fontId="54" fillId="0" borderId="10" xfId="0" applyNumberFormat="1" applyFont="1" applyBorder="1" applyAlignment="1">
      <alignment horizontal="center" vertical="center" wrapText="1"/>
    </xf>
    <xf numFmtId="4" fontId="26" fillId="60" borderId="10" xfId="352" applyNumberFormat="1" applyFont="1" applyFill="1" applyBorder="1" applyAlignment="1">
      <alignment horizontal="center" vertical="center"/>
    </xf>
    <xf numFmtId="4" fontId="54" fillId="60" borderId="10" xfId="352" applyNumberFormat="1" applyFont="1" applyFill="1" applyBorder="1" applyAlignment="1">
      <alignment horizontal="center" vertical="center" wrapText="1"/>
    </xf>
    <xf numFmtId="0" fontId="54" fillId="0" borderId="10" xfId="0" applyFont="1" applyBorder="1" applyAlignment="1">
      <alignment horizontal="left" vertical="center" wrapText="1"/>
    </xf>
    <xf numFmtId="0" fontId="55" fillId="0" borderId="10" xfId="0" applyFont="1" applyBorder="1" applyAlignment="1">
      <alignment horizontal="left" vertical="center" wrapText="1"/>
    </xf>
    <xf numFmtId="1" fontId="19" fillId="0" borderId="10" xfId="352" applyNumberFormat="1" applyFont="1" applyBorder="1" applyAlignment="1">
      <alignment horizontal="center" vertical="center" wrapText="1"/>
    </xf>
    <xf numFmtId="4" fontId="55" fillId="0" borderId="10" xfId="352" applyNumberFormat="1" applyFont="1" applyBorder="1" applyAlignment="1">
      <alignment horizontal="center" vertical="center" wrapText="1"/>
    </xf>
    <xf numFmtId="4" fontId="26" fillId="0" borderId="10" xfId="352" applyNumberFormat="1" applyFont="1" applyBorder="1" applyAlignment="1">
      <alignment horizontal="center" vertical="center"/>
    </xf>
    <xf numFmtId="4" fontId="26" fillId="0" borderId="10" xfId="352" applyNumberFormat="1" applyFont="1" applyFill="1" applyBorder="1" applyAlignment="1">
      <alignment horizontal="center" vertical="center"/>
    </xf>
    <xf numFmtId="4" fontId="55" fillId="0" borderId="10" xfId="352" applyNumberFormat="1" applyFont="1" applyFill="1" applyBorder="1" applyAlignment="1">
      <alignment horizontal="center" vertical="center" wrapText="1"/>
    </xf>
    <xf numFmtId="4" fontId="54" fillId="0" borderId="10" xfId="352" applyNumberFormat="1" applyFont="1" applyFill="1" applyBorder="1" applyAlignment="1">
      <alignment horizontal="center" vertical="center" wrapText="1"/>
    </xf>
    <xf numFmtId="4" fontId="56" fillId="0" borderId="10" xfId="352" applyNumberFormat="1" applyFont="1" applyFill="1" applyBorder="1" applyAlignment="1">
      <alignment horizontal="center" vertical="center"/>
    </xf>
    <xf numFmtId="4" fontId="56" fillId="0" borderId="10" xfId="352" applyNumberFormat="1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/>
    </xf>
    <xf numFmtId="0" fontId="22" fillId="0" borderId="10" xfId="0" applyFont="1" applyBorder="1" applyAlignment="1">
      <alignment horizontal="center"/>
    </xf>
    <xf numFmtId="0" fontId="22" fillId="0" borderId="10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 wrapText="1"/>
    </xf>
    <xf numFmtId="0" fontId="19" fillId="0" borderId="10" xfId="0" applyFont="1" applyBorder="1"/>
    <xf numFmtId="0" fontId="20" fillId="0" borderId="10" xfId="0" applyFont="1" applyBorder="1" applyAlignment="1">
      <alignment horizontal="center" vertical="center"/>
    </xf>
    <xf numFmtId="0" fontId="57" fillId="0" borderId="10" xfId="0" applyFont="1" applyBorder="1" applyAlignment="1">
      <alignment horizontal="center" vertical="center" wrapText="1"/>
    </xf>
    <xf numFmtId="0" fontId="57" fillId="0" borderId="10" xfId="0" applyFont="1" applyBorder="1" applyAlignment="1">
      <alignment horizontal="center" vertical="center"/>
    </xf>
    <xf numFmtId="4" fontId="55" fillId="60" borderId="10" xfId="352" applyNumberFormat="1" applyFont="1" applyFill="1" applyBorder="1" applyAlignment="1">
      <alignment horizontal="center" vertical="center" wrapText="1"/>
    </xf>
    <xf numFmtId="0" fontId="26" fillId="0" borderId="10" xfId="0" applyFont="1" applyBorder="1" applyAlignment="1">
      <alignment horizontal="center" vertical="center"/>
    </xf>
    <xf numFmtId="4" fontId="54" fillId="60" borderId="10" xfId="0" applyNumberFormat="1" applyFont="1" applyFill="1" applyBorder="1" applyAlignment="1">
      <alignment horizontal="center" vertical="center" wrapText="1"/>
    </xf>
    <xf numFmtId="0" fontId="58" fillId="0" borderId="0" xfId="0" applyFont="1" applyAlignment="1">
      <alignment horizontal="left" vertical="top" wrapText="1"/>
    </xf>
    <xf numFmtId="0" fontId="58" fillId="0" borderId="25" xfId="0" applyFont="1" applyBorder="1" applyAlignment="1">
      <alignment horizontal="left" vertical="top" wrapText="1"/>
    </xf>
    <xf numFmtId="0" fontId="19" fillId="0" borderId="10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0" fontId="51" fillId="0" borderId="24" xfId="0" applyFont="1" applyBorder="1" applyAlignment="1">
      <alignment horizontal="center" vertical="center" wrapText="1"/>
    </xf>
    <xf numFmtId="0" fontId="61" fillId="0" borderId="0" xfId="0" applyFont="1" applyAlignment="1">
      <alignment horizontal="left" vertical="center" wrapText="1"/>
    </xf>
    <xf numFmtId="0" fontId="23" fillId="0" borderId="0" xfId="0" applyFont="1" applyAlignment="1">
      <alignment horizontal="center" vertical="center" wrapText="1"/>
    </xf>
    <xf numFmtId="0" fontId="59" fillId="0" borderId="0" xfId="0" applyFont="1" applyAlignment="1">
      <alignment horizontal="left" vertical="top" wrapText="1"/>
    </xf>
    <xf numFmtId="0" fontId="56" fillId="0" borderId="10" xfId="0" applyFont="1" applyBorder="1" applyAlignment="1">
      <alignment horizontal="center" vertical="center"/>
    </xf>
    <xf numFmtId="164" fontId="26" fillId="0" borderId="10" xfId="352" applyFont="1" applyBorder="1" applyAlignment="1">
      <alignment horizontal="center" vertical="center" wrapText="1"/>
    </xf>
    <xf numFmtId="0" fontId="26" fillId="0" borderId="10" xfId="0" applyFont="1" applyBorder="1" applyAlignment="1">
      <alignment horizontal="center" vertical="center" wrapText="1"/>
    </xf>
    <xf numFmtId="164" fontId="26" fillId="60" borderId="10" xfId="352" applyFont="1" applyFill="1" applyBorder="1" applyAlignment="1">
      <alignment horizontal="center" vertical="center" wrapText="1"/>
    </xf>
    <xf numFmtId="4" fontId="52" fillId="0" borderId="0" xfId="0" applyNumberFormat="1" applyFont="1" applyAlignment="1">
      <alignment horizontal="left" vertical="center" wrapText="1"/>
    </xf>
    <xf numFmtId="0" fontId="54" fillId="60" borderId="10" xfId="0" applyFont="1" applyFill="1" applyBorder="1" applyAlignment="1">
      <alignment horizontal="center" vertical="center" wrapText="1"/>
    </xf>
    <xf numFmtId="0" fontId="54" fillId="0" borderId="10" xfId="0" applyFont="1" applyBorder="1" applyAlignment="1">
      <alignment horizontal="center" vertical="center" wrapText="1"/>
    </xf>
    <xf numFmtId="4" fontId="55" fillId="0" borderId="10" xfId="0" applyNumberFormat="1" applyFont="1" applyBorder="1" applyAlignment="1">
      <alignment horizontal="center" vertical="center" wrapText="1"/>
    </xf>
    <xf numFmtId="49" fontId="56" fillId="0" borderId="10" xfId="0" applyNumberFormat="1" applyFont="1" applyBorder="1" applyAlignment="1">
      <alignment horizontal="center" vertical="center"/>
    </xf>
    <xf numFmtId="0" fontId="55" fillId="0" borderId="10" xfId="0" applyFont="1" applyBorder="1" applyAlignment="1">
      <alignment horizontal="center" vertical="center" wrapText="1"/>
    </xf>
    <xf numFmtId="4" fontId="19" fillId="0" borderId="10" xfId="352" applyNumberFormat="1" applyFont="1" applyBorder="1" applyAlignment="1">
      <alignment horizontal="center" vertical="center" wrapText="1"/>
    </xf>
    <xf numFmtId="4" fontId="54" fillId="0" borderId="10" xfId="0" applyNumberFormat="1" applyFont="1" applyBorder="1" applyAlignment="1">
      <alignment horizontal="center" vertical="center" wrapText="1"/>
    </xf>
    <xf numFmtId="0" fontId="53" fillId="0" borderId="0" xfId="0" applyFont="1" applyAlignment="1">
      <alignment horizontal="center" vertical="center" wrapText="1"/>
    </xf>
    <xf numFmtId="0" fontId="53" fillId="0" borderId="24" xfId="0" applyFont="1" applyBorder="1" applyAlignment="1">
      <alignment horizontal="center" vertical="center" wrapText="1"/>
    </xf>
    <xf numFmtId="4" fontId="54" fillId="0" borderId="10" xfId="352" applyNumberFormat="1" applyFont="1" applyBorder="1" applyAlignment="1">
      <alignment horizontal="center" vertical="center" wrapText="1"/>
    </xf>
  </cellXfs>
  <cellStyles count="353">
    <cellStyle name="20% — акцент1" xfId="65" builtinId="30" customBuiltin="1"/>
    <cellStyle name="20% - Акцент1 2" xfId="1"/>
    <cellStyle name="20% — акцент2" xfId="69" builtinId="34" customBuiltin="1"/>
    <cellStyle name="20% - Акцент2 2" xfId="2"/>
    <cellStyle name="20% — акцент3" xfId="73" builtinId="38" customBuiltin="1"/>
    <cellStyle name="20% - Акцент3 2" xfId="3"/>
    <cellStyle name="20% — акцент4" xfId="77" builtinId="42" customBuiltin="1"/>
    <cellStyle name="20% - Акцент4 2" xfId="4"/>
    <cellStyle name="20% — акцент5" xfId="81" builtinId="46" customBuiltin="1"/>
    <cellStyle name="20% - Акцент5 2" xfId="5"/>
    <cellStyle name="20% — акцент6" xfId="85" builtinId="50" customBuiltin="1"/>
    <cellStyle name="20% - Акцент6 2" xfId="6"/>
    <cellStyle name="40% — акцент1" xfId="66" builtinId="31" customBuiltin="1"/>
    <cellStyle name="40% - Акцент1 2" xfId="7"/>
    <cellStyle name="40% — акцент2" xfId="70" builtinId="35" customBuiltin="1"/>
    <cellStyle name="40% - Акцент2 2" xfId="8"/>
    <cellStyle name="40% — акцент3" xfId="74" builtinId="39" customBuiltin="1"/>
    <cellStyle name="40% - Акцент3 2" xfId="9"/>
    <cellStyle name="40% — акцент4" xfId="78" builtinId="43" customBuiltin="1"/>
    <cellStyle name="40% - Акцент4 2" xfId="10"/>
    <cellStyle name="40% — акцент5" xfId="82" builtinId="47" customBuiltin="1"/>
    <cellStyle name="40% - Акцент5 2" xfId="11"/>
    <cellStyle name="40% — акцент6" xfId="86" builtinId="51" customBuiltin="1"/>
    <cellStyle name="40% - Акцент6 2" xfId="12"/>
    <cellStyle name="60% — акцент1" xfId="67" builtinId="32" customBuiltin="1"/>
    <cellStyle name="60% - Акцент1 2" xfId="13"/>
    <cellStyle name="60% — акцент2" xfId="71" builtinId="36" customBuiltin="1"/>
    <cellStyle name="60% - Акцент2 2" xfId="14"/>
    <cellStyle name="60% — акцент3" xfId="75" builtinId="40" customBuiltin="1"/>
    <cellStyle name="60% - Акцент3 2" xfId="15"/>
    <cellStyle name="60% — акцент4" xfId="79" builtinId="44" customBuiltin="1"/>
    <cellStyle name="60% - Акцент4 2" xfId="16"/>
    <cellStyle name="60% — акцент5" xfId="83" builtinId="48" customBuiltin="1"/>
    <cellStyle name="60% - Акцент5 2" xfId="17"/>
    <cellStyle name="60% — акцент6" xfId="87" builtinId="52" customBuiltin="1"/>
    <cellStyle name="60% - Акцент6 2" xfId="18"/>
    <cellStyle name="br" xfId="285"/>
    <cellStyle name="col" xfId="286"/>
    <cellStyle name="style0" xfId="287"/>
    <cellStyle name="style0 2" xfId="332"/>
    <cellStyle name="td" xfId="288"/>
    <cellStyle name="td 2" xfId="333"/>
    <cellStyle name="tr" xfId="289"/>
    <cellStyle name="xl21" xfId="290"/>
    <cellStyle name="xl21 2" xfId="334"/>
    <cellStyle name="xl22" xfId="291"/>
    <cellStyle name="xl22 2" xfId="292"/>
    <cellStyle name="xl23" xfId="293"/>
    <cellStyle name="xl24" xfId="294"/>
    <cellStyle name="xl25" xfId="295"/>
    <cellStyle name="xl26" xfId="296"/>
    <cellStyle name="xl26 2" xfId="335"/>
    <cellStyle name="xl27" xfId="297"/>
    <cellStyle name="xl28" xfId="298"/>
    <cellStyle name="xl28 2" xfId="336"/>
    <cellStyle name="xl29" xfId="299"/>
    <cellStyle name="xl29 2" xfId="300"/>
    <cellStyle name="xl30" xfId="301"/>
    <cellStyle name="xl30 2" xfId="302"/>
    <cellStyle name="xl30 3" xfId="337"/>
    <cellStyle name="xl31" xfId="303"/>
    <cellStyle name="xl31 2" xfId="304"/>
    <cellStyle name="xl31 3" xfId="338"/>
    <cellStyle name="xl32" xfId="305"/>
    <cellStyle name="xl32 2" xfId="339"/>
    <cellStyle name="xl33" xfId="306"/>
    <cellStyle name="xl33 2" xfId="307"/>
    <cellStyle name="xl33 3" xfId="340"/>
    <cellStyle name="xl34" xfId="308"/>
    <cellStyle name="xl34 2" xfId="283"/>
    <cellStyle name="xl34 3" xfId="341"/>
    <cellStyle name="xl35" xfId="309"/>
    <cellStyle name="xl35 2" xfId="284"/>
    <cellStyle name="xl35 3" xfId="342"/>
    <cellStyle name="xl36" xfId="310"/>
    <cellStyle name="xl36 2" xfId="311"/>
    <cellStyle name="xl36 3" xfId="343"/>
    <cellStyle name="xl37" xfId="312"/>
    <cellStyle name="xl37 2" xfId="313"/>
    <cellStyle name="xl37 3" xfId="344"/>
    <cellStyle name="xl38" xfId="314"/>
    <cellStyle name="xl38 2" xfId="315"/>
    <cellStyle name="xl38 3" xfId="345"/>
    <cellStyle name="xl39" xfId="316"/>
    <cellStyle name="xl39 2" xfId="317"/>
    <cellStyle name="xl39 3" xfId="346"/>
    <cellStyle name="xl40" xfId="318"/>
    <cellStyle name="xl40 2" xfId="319"/>
    <cellStyle name="xl40 3" xfId="347"/>
    <cellStyle name="xl41" xfId="320"/>
    <cellStyle name="xl41 2" xfId="321"/>
    <cellStyle name="xl41 3" xfId="348"/>
    <cellStyle name="xl42" xfId="322"/>
    <cellStyle name="xl42 2" xfId="323"/>
    <cellStyle name="xl42 3" xfId="349"/>
    <cellStyle name="xl43" xfId="324"/>
    <cellStyle name="xl43 2" xfId="325"/>
    <cellStyle name="xl43 3" xfId="350"/>
    <cellStyle name="xl44" xfId="326"/>
    <cellStyle name="xl44 2" xfId="327"/>
    <cellStyle name="xl44 3" xfId="351"/>
    <cellStyle name="xl45" xfId="328"/>
    <cellStyle name="xl45 2" xfId="329"/>
    <cellStyle name="xl46" xfId="330"/>
    <cellStyle name="Акцент1" xfId="64" builtinId="29" customBuiltin="1"/>
    <cellStyle name="Акцент1 2" xfId="19"/>
    <cellStyle name="Акцент2" xfId="68" builtinId="33" customBuiltin="1"/>
    <cellStyle name="Акцент2 2" xfId="20"/>
    <cellStyle name="Акцент3" xfId="72" builtinId="37" customBuiltin="1"/>
    <cellStyle name="Акцент3 2" xfId="21"/>
    <cellStyle name="Акцент4" xfId="76" builtinId="41" customBuiltin="1"/>
    <cellStyle name="Акцент4 2" xfId="22"/>
    <cellStyle name="Акцент5" xfId="80" builtinId="45" customBuiltin="1"/>
    <cellStyle name="Акцент5 2" xfId="23"/>
    <cellStyle name="Акцент6" xfId="84" builtinId="49" customBuiltin="1"/>
    <cellStyle name="Акцент6 2" xfId="24"/>
    <cellStyle name="Ввод " xfId="56" builtinId="20" customBuiltin="1"/>
    <cellStyle name="Ввод  2" xfId="25"/>
    <cellStyle name="Вывод" xfId="57" builtinId="21" customBuiltin="1"/>
    <cellStyle name="Вывод 2" xfId="26"/>
    <cellStyle name="Вычисление" xfId="58" builtinId="22" customBuiltin="1"/>
    <cellStyle name="Вычисление 2" xfId="27"/>
    <cellStyle name="Заголовок 1" xfId="49" builtinId="16" customBuiltin="1"/>
    <cellStyle name="Заголовок 1 2" xfId="28"/>
    <cellStyle name="Заголовок 2" xfId="50" builtinId="17" customBuiltin="1"/>
    <cellStyle name="Заголовок 2 2" xfId="29"/>
    <cellStyle name="Заголовок 3" xfId="51" builtinId="18" customBuiltin="1"/>
    <cellStyle name="Заголовок 3 2" xfId="30"/>
    <cellStyle name="Заголовок 4" xfId="52" builtinId="19" customBuiltin="1"/>
    <cellStyle name="Заголовок 4 2" xfId="31"/>
    <cellStyle name="Итог" xfId="63" builtinId="25" customBuiltin="1"/>
    <cellStyle name="Итог 2" xfId="32"/>
    <cellStyle name="Контрольная ячейка" xfId="60" builtinId="23" customBuiltin="1"/>
    <cellStyle name="Контрольная ячейка 2" xfId="33"/>
    <cellStyle name="Название" xfId="48" builtinId="15" customBuiltin="1"/>
    <cellStyle name="Название 2" xfId="34"/>
    <cellStyle name="Нейтральный" xfId="55" builtinId="28" customBuiltin="1"/>
    <cellStyle name="Нейтральный 2" xfId="35"/>
    <cellStyle name="Обычный" xfId="0" builtinId="0"/>
    <cellStyle name="Обычный 10" xfId="88"/>
    <cellStyle name="Обычный 100" xfId="89"/>
    <cellStyle name="Обычный 101" xfId="90"/>
    <cellStyle name="Обычный 102" xfId="91"/>
    <cellStyle name="Обычный 103" xfId="92"/>
    <cellStyle name="Обычный 104" xfId="93"/>
    <cellStyle name="Обычный 105" xfId="94"/>
    <cellStyle name="Обычный 106" xfId="95"/>
    <cellStyle name="Обычный 107" xfId="96"/>
    <cellStyle name="Обычный 108" xfId="97"/>
    <cellStyle name="Обычный 109" xfId="98"/>
    <cellStyle name="Обычный 11" xfId="99"/>
    <cellStyle name="Обычный 110" xfId="100"/>
    <cellStyle name="Обычный 111" xfId="101"/>
    <cellStyle name="Обычный 112" xfId="102"/>
    <cellStyle name="Обычный 113" xfId="103"/>
    <cellStyle name="Обычный 114" xfId="104"/>
    <cellStyle name="Обычный 115" xfId="105"/>
    <cellStyle name="Обычный 116" xfId="106"/>
    <cellStyle name="Обычный 117" xfId="107"/>
    <cellStyle name="Обычный 118" xfId="108"/>
    <cellStyle name="Обычный 119" xfId="109"/>
    <cellStyle name="Обычный 12" xfId="110"/>
    <cellStyle name="Обычный 120" xfId="111"/>
    <cellStyle name="Обычный 121" xfId="112"/>
    <cellStyle name="Обычный 122" xfId="113"/>
    <cellStyle name="Обычный 123" xfId="114"/>
    <cellStyle name="Обычный 124" xfId="115"/>
    <cellStyle name="Обычный 125" xfId="116"/>
    <cellStyle name="Обычный 126" xfId="117"/>
    <cellStyle name="Обычный 127" xfId="118"/>
    <cellStyle name="Обычный 128" xfId="119"/>
    <cellStyle name="Обычный 129" xfId="120"/>
    <cellStyle name="Обычный 13" xfId="121"/>
    <cellStyle name="Обычный 130" xfId="122"/>
    <cellStyle name="Обычный 131" xfId="123"/>
    <cellStyle name="Обычный 132" xfId="124"/>
    <cellStyle name="Обычный 133" xfId="125"/>
    <cellStyle name="Обычный 134" xfId="126"/>
    <cellStyle name="Обычный 135" xfId="127"/>
    <cellStyle name="Обычный 136" xfId="128"/>
    <cellStyle name="Обычный 137" xfId="129"/>
    <cellStyle name="Обычный 138" xfId="130"/>
    <cellStyle name="Обычный 139" xfId="131"/>
    <cellStyle name="Обычный 14" xfId="132"/>
    <cellStyle name="Обычный 140" xfId="133"/>
    <cellStyle name="Обычный 141" xfId="134"/>
    <cellStyle name="Обычный 142" xfId="135"/>
    <cellStyle name="Обычный 143" xfId="136"/>
    <cellStyle name="Обычный 144" xfId="137"/>
    <cellStyle name="Обычный 145" xfId="138"/>
    <cellStyle name="Обычный 146" xfId="139"/>
    <cellStyle name="Обычный 147" xfId="140"/>
    <cellStyle name="Обычный 148" xfId="141"/>
    <cellStyle name="Обычный 149" xfId="142"/>
    <cellStyle name="Обычный 15" xfId="143"/>
    <cellStyle name="Обычный 150" xfId="144"/>
    <cellStyle name="Обычный 151" xfId="145"/>
    <cellStyle name="Обычный 152" xfId="146"/>
    <cellStyle name="Обычный 153" xfId="147"/>
    <cellStyle name="Обычный 154" xfId="148"/>
    <cellStyle name="Обычный 155" xfId="149"/>
    <cellStyle name="Обычный 156" xfId="150"/>
    <cellStyle name="Обычный 157" xfId="151"/>
    <cellStyle name="Обычный 158" xfId="152"/>
    <cellStyle name="Обычный 159" xfId="153"/>
    <cellStyle name="Обычный 16" xfId="154"/>
    <cellStyle name="Обычный 160" xfId="155"/>
    <cellStyle name="Обычный 161" xfId="156"/>
    <cellStyle name="Обычный 162" xfId="157"/>
    <cellStyle name="Обычный 163" xfId="158"/>
    <cellStyle name="Обычный 164" xfId="159"/>
    <cellStyle name="Обычный 165" xfId="160"/>
    <cellStyle name="Обычный 166" xfId="161"/>
    <cellStyle name="Обычный 167" xfId="162"/>
    <cellStyle name="Обычный 168" xfId="163"/>
    <cellStyle name="Обычный 169" xfId="164"/>
    <cellStyle name="Обычный 17" xfId="165"/>
    <cellStyle name="Обычный 170" xfId="166"/>
    <cellStyle name="Обычный 171" xfId="167"/>
    <cellStyle name="Обычный 172" xfId="168"/>
    <cellStyle name="Обычный 173" xfId="169"/>
    <cellStyle name="Обычный 174" xfId="170"/>
    <cellStyle name="Обычный 175" xfId="171"/>
    <cellStyle name="Обычный 176" xfId="172"/>
    <cellStyle name="Обычный 177" xfId="173"/>
    <cellStyle name="Обычный 178" xfId="174"/>
    <cellStyle name="Обычный 179" xfId="175"/>
    <cellStyle name="Обычный 18" xfId="176"/>
    <cellStyle name="Обычный 180" xfId="177"/>
    <cellStyle name="Обычный 181" xfId="178"/>
    <cellStyle name="Обычный 182" xfId="179"/>
    <cellStyle name="Обычный 183" xfId="180"/>
    <cellStyle name="Обычный 184" xfId="331"/>
    <cellStyle name="Обычный 185" xfId="181"/>
    <cellStyle name="Обычный 186" xfId="182"/>
    <cellStyle name="Обычный 187" xfId="183"/>
    <cellStyle name="Обычный 188" xfId="184"/>
    <cellStyle name="Обычный 189" xfId="185"/>
    <cellStyle name="Обычный 19" xfId="186"/>
    <cellStyle name="Обычный 190" xfId="187"/>
    <cellStyle name="Обычный 191" xfId="188"/>
    <cellStyle name="Обычный 192" xfId="189"/>
    <cellStyle name="Обычный 193" xfId="190"/>
    <cellStyle name="Обычный 194" xfId="191"/>
    <cellStyle name="Обычный 195" xfId="192"/>
    <cellStyle name="Обычный 196" xfId="193"/>
    <cellStyle name="Обычный 197" xfId="194"/>
    <cellStyle name="Обычный 198" xfId="195"/>
    <cellStyle name="Обычный 2" xfId="36"/>
    <cellStyle name="Обычный 20" xfId="196"/>
    <cellStyle name="Обычный 21" xfId="197"/>
    <cellStyle name="Обычный 22" xfId="198"/>
    <cellStyle name="Обычный 23" xfId="199"/>
    <cellStyle name="Обычный 24" xfId="200"/>
    <cellStyle name="Обычный 25" xfId="201"/>
    <cellStyle name="Обычный 26" xfId="202"/>
    <cellStyle name="Обычный 27" xfId="203"/>
    <cellStyle name="Обычный 28" xfId="204"/>
    <cellStyle name="Обычный 29" xfId="205"/>
    <cellStyle name="Обычный 3" xfId="37"/>
    <cellStyle name="Обычный 30" xfId="206"/>
    <cellStyle name="Обычный 31" xfId="207"/>
    <cellStyle name="Обычный 32" xfId="208"/>
    <cellStyle name="Обычный 33" xfId="209"/>
    <cellStyle name="Обычный 34" xfId="210"/>
    <cellStyle name="Обычный 35" xfId="211"/>
    <cellStyle name="Обычный 36" xfId="212"/>
    <cellStyle name="Обычный 37" xfId="213"/>
    <cellStyle name="Обычный 38" xfId="214"/>
    <cellStyle name="Обычный 39" xfId="215"/>
    <cellStyle name="Обычный 4" xfId="38"/>
    <cellStyle name="Обычный 40" xfId="216"/>
    <cellStyle name="Обычный 41" xfId="217"/>
    <cellStyle name="Обычный 42" xfId="218"/>
    <cellStyle name="Обычный 43" xfId="219"/>
    <cellStyle name="Обычный 44" xfId="220"/>
    <cellStyle name="Обычный 45" xfId="221"/>
    <cellStyle name="Обычный 46" xfId="222"/>
    <cellStyle name="Обычный 47" xfId="223"/>
    <cellStyle name="Обычный 48" xfId="224"/>
    <cellStyle name="Обычный 49" xfId="225"/>
    <cellStyle name="Обычный 5" xfId="39"/>
    <cellStyle name="Обычный 5 2" xfId="226"/>
    <cellStyle name="Обычный 50" xfId="227"/>
    <cellStyle name="Обычный 51" xfId="228"/>
    <cellStyle name="Обычный 52" xfId="229"/>
    <cellStyle name="Обычный 53" xfId="230"/>
    <cellStyle name="Обычный 54" xfId="231"/>
    <cellStyle name="Обычный 55" xfId="232"/>
    <cellStyle name="Обычный 56" xfId="233"/>
    <cellStyle name="Обычный 57" xfId="234"/>
    <cellStyle name="Обычный 58" xfId="235"/>
    <cellStyle name="Обычный 59" xfId="236"/>
    <cellStyle name="Обычный 6" xfId="40"/>
    <cellStyle name="Обычный 60" xfId="237"/>
    <cellStyle name="Обычный 61" xfId="238"/>
    <cellStyle name="Обычный 62" xfId="239"/>
    <cellStyle name="Обычный 63" xfId="240"/>
    <cellStyle name="Обычный 64" xfId="241"/>
    <cellStyle name="Обычный 65" xfId="242"/>
    <cellStyle name="Обычный 66" xfId="243"/>
    <cellStyle name="Обычный 67" xfId="244"/>
    <cellStyle name="Обычный 68" xfId="245"/>
    <cellStyle name="Обычный 69" xfId="246"/>
    <cellStyle name="Обычный 7" xfId="247"/>
    <cellStyle name="Обычный 70" xfId="248"/>
    <cellStyle name="Обычный 71" xfId="249"/>
    <cellStyle name="Обычный 72" xfId="250"/>
    <cellStyle name="Обычный 73" xfId="251"/>
    <cellStyle name="Обычный 74" xfId="252"/>
    <cellStyle name="Обычный 75" xfId="253"/>
    <cellStyle name="Обычный 76" xfId="254"/>
    <cellStyle name="Обычный 77" xfId="255"/>
    <cellStyle name="Обычный 78" xfId="256"/>
    <cellStyle name="Обычный 79" xfId="257"/>
    <cellStyle name="Обычный 8" xfId="258"/>
    <cellStyle name="Обычный 80" xfId="259"/>
    <cellStyle name="Обычный 81" xfId="260"/>
    <cellStyle name="Обычный 82" xfId="261"/>
    <cellStyle name="Обычный 83" xfId="262"/>
    <cellStyle name="Обычный 84" xfId="263"/>
    <cellStyle name="Обычный 85" xfId="264"/>
    <cellStyle name="Обычный 86" xfId="265"/>
    <cellStyle name="Обычный 87" xfId="266"/>
    <cellStyle name="Обычный 88" xfId="267"/>
    <cellStyle name="Обычный 89" xfId="268"/>
    <cellStyle name="Обычный 9" xfId="269"/>
    <cellStyle name="Обычный 90" xfId="280"/>
    <cellStyle name="Обычный 91" xfId="270"/>
    <cellStyle name="Обычный 92" xfId="271"/>
    <cellStyle name="Обычный 93" xfId="272"/>
    <cellStyle name="Обычный 94" xfId="273"/>
    <cellStyle name="Обычный 95" xfId="274"/>
    <cellStyle name="Обычный 96" xfId="275"/>
    <cellStyle name="Обычный 97" xfId="276"/>
    <cellStyle name="Обычный 98" xfId="277"/>
    <cellStyle name="Обычный 99" xfId="278"/>
    <cellStyle name="Плохой" xfId="54" builtinId="27" customBuiltin="1"/>
    <cellStyle name="Плохой 2" xfId="41"/>
    <cellStyle name="Пояснение" xfId="62" builtinId="53" customBuiltin="1"/>
    <cellStyle name="Пояснение 2" xfId="42"/>
    <cellStyle name="Примечание 2" xfId="43"/>
    <cellStyle name="Примечание 2 2" xfId="281"/>
    <cellStyle name="Примечание 3" xfId="279"/>
    <cellStyle name="Процентный 2" xfId="282"/>
    <cellStyle name="Связанная ячейка" xfId="59" builtinId="24" customBuiltin="1"/>
    <cellStyle name="Связанная ячейка 2" xfId="44"/>
    <cellStyle name="Текст предупреждения" xfId="61" builtinId="11" customBuiltin="1"/>
    <cellStyle name="Текст предупреждения 2" xfId="45"/>
    <cellStyle name="Финансовый" xfId="352" builtinId="3"/>
    <cellStyle name="Финансовый 2" xfId="46"/>
    <cellStyle name="Хороший" xfId="53" builtinId="26" customBuiltin="1"/>
    <cellStyle name="Хороший 2" xfId="47"/>
  </cellStyles>
  <dxfs count="0"/>
  <tableStyles count="0" defaultTableStyle="TableStyleMedium9" defaultPivotStyle="PivotStyleLight16"/>
  <colors>
    <mruColors>
      <color rgb="FF99FF33"/>
      <color rgb="FFE3F03E"/>
      <color rgb="FF66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0"/>
  <sheetViews>
    <sheetView zoomScaleNormal="100" zoomScaleSheetLayoutView="85" workbookViewId="0">
      <selection activeCell="B7" sqref="B7"/>
    </sheetView>
  </sheetViews>
  <sheetFormatPr defaultColWidth="9.140625" defaultRowHeight="15.75" x14ac:dyDescent="0.25"/>
  <cols>
    <col min="1" max="1" width="4.140625" style="4" customWidth="1"/>
    <col min="2" max="2" width="40.28515625" style="1" customWidth="1"/>
    <col min="3" max="3" width="13.28515625" style="1" bestFit="1" customWidth="1"/>
    <col min="4" max="4" width="20.42578125" style="1" customWidth="1"/>
    <col min="5" max="5" width="13.140625" style="1" hidden="1" customWidth="1"/>
    <col min="6" max="6" width="9.7109375" style="1" bestFit="1" customWidth="1"/>
    <col min="7" max="8" width="9.7109375" style="3" bestFit="1" customWidth="1"/>
    <col min="9" max="10" width="9.7109375" style="1" bestFit="1" customWidth="1"/>
    <col min="11" max="16384" width="9.140625" style="1"/>
  </cols>
  <sheetData>
    <row r="1" spans="1:10" ht="115.15" customHeight="1" x14ac:dyDescent="0.25">
      <c r="A1" s="51"/>
      <c r="B1" s="51"/>
      <c r="C1" s="51"/>
      <c r="D1" s="51"/>
      <c r="E1" s="7"/>
      <c r="F1" s="50" t="s">
        <v>94</v>
      </c>
      <c r="G1" s="50"/>
      <c r="H1" s="50"/>
      <c r="I1" s="50"/>
      <c r="J1" s="50"/>
    </row>
    <row r="2" spans="1:10" ht="49.15" customHeight="1" x14ac:dyDescent="0.25">
      <c r="A2" s="49" t="s">
        <v>64</v>
      </c>
      <c r="B2" s="49"/>
      <c r="C2" s="49"/>
      <c r="D2" s="49"/>
      <c r="E2" s="49"/>
      <c r="F2" s="49"/>
      <c r="G2" s="49"/>
      <c r="H2" s="49"/>
      <c r="I2" s="49"/>
      <c r="J2" s="49"/>
    </row>
    <row r="3" spans="1:10" ht="31.9" customHeight="1" x14ac:dyDescent="0.25">
      <c r="A3" s="47" t="s">
        <v>0</v>
      </c>
      <c r="B3" s="47" t="s">
        <v>1</v>
      </c>
      <c r="C3" s="47" t="s">
        <v>2</v>
      </c>
      <c r="D3" s="47" t="s">
        <v>3</v>
      </c>
      <c r="E3" s="38"/>
      <c r="F3" s="47" t="s">
        <v>17</v>
      </c>
      <c r="G3" s="47"/>
      <c r="H3" s="47"/>
      <c r="I3" s="47"/>
      <c r="J3" s="47"/>
    </row>
    <row r="4" spans="1:10" ht="33" x14ac:dyDescent="0.25">
      <c r="A4" s="47"/>
      <c r="B4" s="47"/>
      <c r="C4" s="47"/>
      <c r="D4" s="47"/>
      <c r="E4" s="31" t="s">
        <v>16</v>
      </c>
      <c r="F4" s="32" t="s">
        <v>20</v>
      </c>
      <c r="G4" s="32" t="s">
        <v>21</v>
      </c>
      <c r="H4" s="32" t="s">
        <v>49</v>
      </c>
      <c r="I4" s="32" t="s">
        <v>50</v>
      </c>
      <c r="J4" s="32" t="s">
        <v>51</v>
      </c>
    </row>
    <row r="5" spans="1:10" s="2" customFormat="1" ht="16.5" x14ac:dyDescent="0.25">
      <c r="A5" s="33">
        <v>1</v>
      </c>
      <c r="B5" s="34">
        <v>2</v>
      </c>
      <c r="C5" s="34">
        <v>3</v>
      </c>
      <c r="D5" s="34">
        <v>4</v>
      </c>
      <c r="E5" s="35">
        <v>5</v>
      </c>
      <c r="F5" s="34">
        <v>5</v>
      </c>
      <c r="G5" s="34">
        <v>6</v>
      </c>
      <c r="H5" s="33">
        <v>7</v>
      </c>
      <c r="I5" s="33">
        <v>8</v>
      </c>
      <c r="J5" s="34">
        <v>9</v>
      </c>
    </row>
    <row r="6" spans="1:10" ht="38.450000000000003" customHeight="1" x14ac:dyDescent="0.25">
      <c r="A6" s="48" t="s">
        <v>39</v>
      </c>
      <c r="B6" s="48"/>
      <c r="C6" s="48"/>
      <c r="D6" s="48"/>
      <c r="E6" s="48"/>
      <c r="F6" s="48"/>
      <c r="G6" s="48"/>
      <c r="H6" s="48"/>
      <c r="I6" s="48"/>
      <c r="J6" s="48"/>
    </row>
    <row r="7" spans="1:10" ht="114.75" x14ac:dyDescent="0.25">
      <c r="A7" s="32">
        <v>1</v>
      </c>
      <c r="B7" s="5" t="s">
        <v>52</v>
      </c>
      <c r="C7" s="5" t="s">
        <v>4</v>
      </c>
      <c r="D7" s="37" t="s">
        <v>96</v>
      </c>
      <c r="E7" s="36">
        <v>10</v>
      </c>
      <c r="F7" s="33">
        <v>6.21</v>
      </c>
      <c r="G7" s="33">
        <v>6.48</v>
      </c>
      <c r="H7" s="33">
        <v>6.75</v>
      </c>
      <c r="I7" s="33">
        <v>7.02</v>
      </c>
      <c r="J7" s="33">
        <v>7.29</v>
      </c>
    </row>
    <row r="8" spans="1:10" ht="15.6" customHeight="1" x14ac:dyDescent="0.25">
      <c r="A8" s="48" t="s">
        <v>66</v>
      </c>
      <c r="B8" s="48"/>
      <c r="C8" s="48"/>
      <c r="D8" s="48"/>
      <c r="E8" s="48"/>
      <c r="F8" s="48"/>
      <c r="G8" s="48"/>
      <c r="H8" s="48"/>
      <c r="I8" s="48"/>
      <c r="J8" s="48"/>
    </row>
    <row r="9" spans="1:10" ht="110.25" x14ac:dyDescent="0.25">
      <c r="A9" s="31">
        <v>2</v>
      </c>
      <c r="B9" s="40" t="s">
        <v>9</v>
      </c>
      <c r="C9" s="40" t="s">
        <v>4</v>
      </c>
      <c r="D9" s="37" t="s">
        <v>15</v>
      </c>
      <c r="E9" s="36">
        <v>33</v>
      </c>
      <c r="F9" s="41">
        <v>16</v>
      </c>
      <c r="G9" s="41">
        <v>17</v>
      </c>
      <c r="H9" s="41">
        <v>18</v>
      </c>
      <c r="I9" s="41">
        <v>19</v>
      </c>
      <c r="J9" s="41">
        <v>20</v>
      </c>
    </row>
    <row r="10" spans="1:10" ht="47.25" x14ac:dyDescent="0.25">
      <c r="A10" s="31">
        <v>3</v>
      </c>
      <c r="B10" s="40" t="s">
        <v>10</v>
      </c>
      <c r="C10" s="40" t="s">
        <v>5</v>
      </c>
      <c r="D10" s="37" t="s">
        <v>15</v>
      </c>
      <c r="E10" s="36">
        <v>3000</v>
      </c>
      <c r="F10" s="41">
        <v>2300</v>
      </c>
      <c r="G10" s="41">
        <v>2400</v>
      </c>
      <c r="H10" s="40">
        <v>2500</v>
      </c>
      <c r="I10" s="41">
        <v>2600</v>
      </c>
      <c r="J10" s="41">
        <v>2700</v>
      </c>
    </row>
    <row r="11" spans="1:10" ht="78.75" x14ac:dyDescent="0.25">
      <c r="A11" s="39">
        <v>4</v>
      </c>
      <c r="B11" s="40" t="s">
        <v>97</v>
      </c>
      <c r="C11" s="40" t="s">
        <v>5</v>
      </c>
      <c r="D11" s="37" t="s">
        <v>15</v>
      </c>
      <c r="E11" s="36" t="s">
        <v>14</v>
      </c>
      <c r="F11" s="41">
        <v>17</v>
      </c>
      <c r="G11" s="41">
        <v>17</v>
      </c>
      <c r="H11" s="41">
        <v>17</v>
      </c>
      <c r="I11" s="41">
        <v>17</v>
      </c>
      <c r="J11" s="41">
        <v>17</v>
      </c>
    </row>
    <row r="12" spans="1:10" ht="78.75" x14ac:dyDescent="0.25">
      <c r="A12" s="31">
        <v>5</v>
      </c>
      <c r="B12" s="8" t="s">
        <v>98</v>
      </c>
      <c r="C12" s="40" t="s">
        <v>5</v>
      </c>
      <c r="D12" s="37" t="s">
        <v>15</v>
      </c>
      <c r="E12" s="36">
        <v>15</v>
      </c>
      <c r="F12" s="43">
        <v>61</v>
      </c>
      <c r="G12" s="43">
        <v>63</v>
      </c>
      <c r="H12" s="43">
        <v>65</v>
      </c>
      <c r="I12" s="43">
        <v>67</v>
      </c>
      <c r="J12" s="43">
        <v>69</v>
      </c>
    </row>
    <row r="13" spans="1:10" ht="94.5" x14ac:dyDescent="0.25">
      <c r="A13" s="31">
        <v>6</v>
      </c>
      <c r="B13" s="40" t="s">
        <v>12</v>
      </c>
      <c r="C13" s="40" t="s">
        <v>5</v>
      </c>
      <c r="D13" s="37" t="s">
        <v>15</v>
      </c>
      <c r="E13" s="36">
        <v>7</v>
      </c>
      <c r="F13" s="41">
        <v>26</v>
      </c>
      <c r="G13" s="41">
        <v>26</v>
      </c>
      <c r="H13" s="41">
        <v>27</v>
      </c>
      <c r="I13" s="41">
        <v>27</v>
      </c>
      <c r="J13" s="41">
        <v>28</v>
      </c>
    </row>
    <row r="14" spans="1:10" ht="110.25" x14ac:dyDescent="0.25">
      <c r="A14" s="31">
        <v>7</v>
      </c>
      <c r="B14" s="40" t="s">
        <v>53</v>
      </c>
      <c r="C14" s="40" t="s">
        <v>5</v>
      </c>
      <c r="D14" s="37" t="s">
        <v>15</v>
      </c>
      <c r="E14" s="36">
        <v>1060</v>
      </c>
      <c r="F14" s="41">
        <v>2820</v>
      </c>
      <c r="G14" s="41">
        <v>2840</v>
      </c>
      <c r="H14" s="41">
        <v>2860</v>
      </c>
      <c r="I14" s="41">
        <v>2880</v>
      </c>
      <c r="J14" s="41">
        <v>2900</v>
      </c>
    </row>
    <row r="15" spans="1:10" ht="94.5" x14ac:dyDescent="0.25">
      <c r="A15" s="31">
        <v>8</v>
      </c>
      <c r="B15" s="40" t="s">
        <v>99</v>
      </c>
      <c r="C15" s="40" t="s">
        <v>57</v>
      </c>
      <c r="D15" s="37" t="s">
        <v>15</v>
      </c>
      <c r="E15" s="36">
        <v>40</v>
      </c>
      <c r="F15" s="41">
        <v>225</v>
      </c>
      <c r="G15" s="41">
        <v>230</v>
      </c>
      <c r="H15" s="41">
        <v>235</v>
      </c>
      <c r="I15" s="41">
        <v>240</v>
      </c>
      <c r="J15" s="41">
        <v>245</v>
      </c>
    </row>
    <row r="16" spans="1:10" ht="15.6" customHeight="1" x14ac:dyDescent="0.25">
      <c r="A16" s="48" t="s">
        <v>67</v>
      </c>
      <c r="B16" s="48"/>
      <c r="C16" s="48"/>
      <c r="D16" s="48"/>
      <c r="E16" s="48"/>
      <c r="F16" s="48"/>
      <c r="G16" s="48"/>
      <c r="H16" s="48"/>
      <c r="I16" s="48"/>
      <c r="J16" s="48"/>
    </row>
    <row r="17" spans="1:10" ht="47.25" x14ac:dyDescent="0.25">
      <c r="A17" s="31">
        <v>9</v>
      </c>
      <c r="B17" s="40" t="s">
        <v>8</v>
      </c>
      <c r="C17" s="40" t="s">
        <v>58</v>
      </c>
      <c r="D17" s="37" t="s">
        <v>15</v>
      </c>
      <c r="E17" s="36">
        <v>40</v>
      </c>
      <c r="F17" s="41">
        <v>45</v>
      </c>
      <c r="G17" s="41">
        <v>47</v>
      </c>
      <c r="H17" s="41">
        <v>49</v>
      </c>
      <c r="I17" s="41">
        <v>51</v>
      </c>
      <c r="J17" s="41">
        <v>53</v>
      </c>
    </row>
    <row r="18" spans="1:10" ht="63" x14ac:dyDescent="0.25">
      <c r="A18" s="31">
        <v>10</v>
      </c>
      <c r="B18" s="40" t="s">
        <v>54</v>
      </c>
      <c r="C18" s="40" t="s">
        <v>58</v>
      </c>
      <c r="D18" s="37" t="s">
        <v>15</v>
      </c>
      <c r="E18" s="36">
        <v>2160</v>
      </c>
      <c r="F18" s="41">
        <v>12</v>
      </c>
      <c r="G18" s="41">
        <v>13</v>
      </c>
      <c r="H18" s="41">
        <v>13</v>
      </c>
      <c r="I18" s="41">
        <v>14</v>
      </c>
      <c r="J18" s="41">
        <v>14</v>
      </c>
    </row>
    <row r="19" spans="1:10" ht="31.5" x14ac:dyDescent="0.25">
      <c r="A19" s="32">
        <v>11</v>
      </c>
      <c r="B19" s="40" t="s">
        <v>18</v>
      </c>
      <c r="C19" s="40" t="s">
        <v>5</v>
      </c>
      <c r="D19" s="37" t="s">
        <v>15</v>
      </c>
      <c r="E19" s="36" t="s">
        <v>14</v>
      </c>
      <c r="F19" s="41">
        <v>269</v>
      </c>
      <c r="G19" s="41">
        <v>274</v>
      </c>
      <c r="H19" s="40">
        <v>279</v>
      </c>
      <c r="I19" s="41">
        <v>284</v>
      </c>
      <c r="J19" s="41">
        <v>289</v>
      </c>
    </row>
    <row r="20" spans="1:10" ht="15.6" customHeight="1" x14ac:dyDescent="0.25">
      <c r="A20" s="48" t="s">
        <v>68</v>
      </c>
      <c r="B20" s="48"/>
      <c r="C20" s="48"/>
      <c r="D20" s="48"/>
      <c r="E20" s="48"/>
      <c r="F20" s="48"/>
      <c r="G20" s="48"/>
      <c r="H20" s="48"/>
      <c r="I20" s="48"/>
      <c r="J20" s="48"/>
    </row>
    <row r="21" spans="1:10" ht="78.75" x14ac:dyDescent="0.25">
      <c r="A21" s="31">
        <v>12</v>
      </c>
      <c r="B21" s="8" t="s">
        <v>13</v>
      </c>
      <c r="C21" s="40" t="s">
        <v>5</v>
      </c>
      <c r="D21" s="37" t="s">
        <v>15</v>
      </c>
      <c r="E21" s="36">
        <v>23</v>
      </c>
      <c r="F21" s="43">
        <v>5050</v>
      </c>
      <c r="G21" s="43">
        <v>5100</v>
      </c>
      <c r="H21" s="43">
        <v>5150</v>
      </c>
      <c r="I21" s="43">
        <v>5200</v>
      </c>
      <c r="J21" s="43">
        <v>5250</v>
      </c>
    </row>
    <row r="22" spans="1:10" ht="94.5" x14ac:dyDescent="0.25">
      <c r="A22" s="31">
        <v>13</v>
      </c>
      <c r="B22" s="8" t="s">
        <v>6</v>
      </c>
      <c r="C22" s="40" t="s">
        <v>59</v>
      </c>
      <c r="D22" s="37" t="s">
        <v>15</v>
      </c>
      <c r="E22" s="36">
        <v>9</v>
      </c>
      <c r="F22" s="43">
        <v>25</v>
      </c>
      <c r="G22" s="43">
        <v>26</v>
      </c>
      <c r="H22" s="43">
        <v>27</v>
      </c>
      <c r="I22" s="43">
        <v>28</v>
      </c>
      <c r="J22" s="43">
        <v>29</v>
      </c>
    </row>
    <row r="23" spans="1:10" ht="15.6" customHeight="1" x14ac:dyDescent="0.25">
      <c r="A23" s="48" t="s">
        <v>69</v>
      </c>
      <c r="B23" s="48"/>
      <c r="C23" s="48"/>
      <c r="D23" s="48"/>
      <c r="E23" s="48"/>
      <c r="F23" s="48"/>
      <c r="G23" s="48"/>
      <c r="H23" s="48"/>
      <c r="I23" s="48"/>
      <c r="J23" s="48"/>
    </row>
    <row r="24" spans="1:10" ht="78.75" x14ac:dyDescent="0.25">
      <c r="A24" s="31">
        <v>14</v>
      </c>
      <c r="B24" s="40" t="s">
        <v>11</v>
      </c>
      <c r="C24" s="40" t="s">
        <v>7</v>
      </c>
      <c r="D24" s="37" t="s">
        <v>15</v>
      </c>
      <c r="E24" s="36" t="s">
        <v>14</v>
      </c>
      <c r="F24" s="41">
        <v>23</v>
      </c>
      <c r="G24" s="41">
        <v>23.5</v>
      </c>
      <c r="H24" s="41">
        <v>24</v>
      </c>
      <c r="I24" s="41">
        <v>25</v>
      </c>
      <c r="J24" s="41">
        <v>26</v>
      </c>
    </row>
    <row r="25" spans="1:10" ht="31.5" x14ac:dyDescent="0.25">
      <c r="A25" s="31">
        <v>15</v>
      </c>
      <c r="B25" s="40" t="s">
        <v>19</v>
      </c>
      <c r="C25" s="40" t="s">
        <v>60</v>
      </c>
      <c r="D25" s="37" t="s">
        <v>15</v>
      </c>
      <c r="E25" s="36">
        <v>4500</v>
      </c>
      <c r="F25" s="41">
        <v>33</v>
      </c>
      <c r="G25" s="41">
        <v>34</v>
      </c>
      <c r="H25" s="41">
        <v>35</v>
      </c>
      <c r="I25" s="41">
        <v>36</v>
      </c>
      <c r="J25" s="41">
        <v>37</v>
      </c>
    </row>
    <row r="26" spans="1:10" ht="15.6" customHeight="1" x14ac:dyDescent="0.25">
      <c r="A26" s="48" t="s">
        <v>70</v>
      </c>
      <c r="B26" s="48"/>
      <c r="C26" s="48"/>
      <c r="D26" s="48"/>
      <c r="E26" s="48"/>
      <c r="F26" s="48"/>
      <c r="G26" s="48"/>
      <c r="H26" s="48"/>
      <c r="I26" s="48"/>
      <c r="J26" s="48"/>
    </row>
    <row r="27" spans="1:10" s="2" customFormat="1" ht="63" x14ac:dyDescent="0.25">
      <c r="A27" s="31">
        <v>16</v>
      </c>
      <c r="B27" s="40" t="s">
        <v>100</v>
      </c>
      <c r="C27" s="41" t="s">
        <v>5</v>
      </c>
      <c r="D27" s="37" t="s">
        <v>15</v>
      </c>
      <c r="E27" s="36">
        <v>7</v>
      </c>
      <c r="F27" s="40">
        <v>6000</v>
      </c>
      <c r="G27" s="40" t="s">
        <v>101</v>
      </c>
      <c r="H27" s="41">
        <v>6050</v>
      </c>
      <c r="I27" s="41">
        <v>6100</v>
      </c>
      <c r="J27" s="41">
        <v>6100</v>
      </c>
    </row>
    <row r="28" spans="1:10" ht="78.75" x14ac:dyDescent="0.25">
      <c r="A28" s="31">
        <v>17</v>
      </c>
      <c r="B28" s="40" t="s">
        <v>40</v>
      </c>
      <c r="C28" s="40" t="s">
        <v>61</v>
      </c>
      <c r="D28" s="37" t="s">
        <v>15</v>
      </c>
      <c r="E28" s="36">
        <v>25</v>
      </c>
      <c r="F28" s="41">
        <v>11</v>
      </c>
      <c r="G28" s="41">
        <v>12</v>
      </c>
      <c r="H28" s="40">
        <v>12</v>
      </c>
      <c r="I28" s="41">
        <v>13</v>
      </c>
      <c r="J28" s="41">
        <v>13</v>
      </c>
    </row>
    <row r="29" spans="1:10" ht="126" x14ac:dyDescent="0.25">
      <c r="A29" s="31">
        <v>18</v>
      </c>
      <c r="B29" s="40" t="s">
        <v>55</v>
      </c>
      <c r="C29" s="40" t="s">
        <v>62</v>
      </c>
      <c r="D29" s="37" t="s">
        <v>15</v>
      </c>
      <c r="E29" s="36">
        <v>16</v>
      </c>
      <c r="F29" s="41">
        <v>7</v>
      </c>
      <c r="G29" s="41">
        <v>8</v>
      </c>
      <c r="H29" s="40">
        <v>9</v>
      </c>
      <c r="I29" s="41">
        <v>10</v>
      </c>
      <c r="J29" s="41">
        <v>11</v>
      </c>
    </row>
    <row r="30" spans="1:10" ht="63" x14ac:dyDescent="0.25">
      <c r="A30" s="31">
        <v>19</v>
      </c>
      <c r="B30" s="40" t="s">
        <v>56</v>
      </c>
      <c r="C30" s="40" t="s">
        <v>63</v>
      </c>
      <c r="D30" s="37" t="s">
        <v>15</v>
      </c>
      <c r="E30" s="36"/>
      <c r="F30" s="41">
        <v>3</v>
      </c>
      <c r="G30" s="41">
        <v>4</v>
      </c>
      <c r="H30" s="41">
        <v>5</v>
      </c>
      <c r="I30" s="41">
        <v>6</v>
      </c>
      <c r="J30" s="41">
        <v>7</v>
      </c>
    </row>
    <row r="31" spans="1:10" ht="27.6" customHeight="1" x14ac:dyDescent="0.25">
      <c r="A31" s="46"/>
      <c r="B31" s="46"/>
      <c r="C31" s="46"/>
      <c r="D31" s="46"/>
      <c r="E31" s="46"/>
      <c r="F31" s="46"/>
      <c r="G31" s="46"/>
      <c r="H31" s="46"/>
      <c r="I31" s="46"/>
      <c r="J31" s="46"/>
    </row>
    <row r="32" spans="1:10" ht="43.15" customHeight="1" x14ac:dyDescent="0.25">
      <c r="A32" s="45"/>
      <c r="B32" s="52"/>
      <c r="C32" s="52"/>
      <c r="D32" s="52"/>
      <c r="E32" s="52"/>
      <c r="F32" s="52"/>
      <c r="G32" s="52"/>
      <c r="H32" s="52"/>
      <c r="I32" s="52"/>
      <c r="J32" s="52"/>
    </row>
    <row r="33" spans="1:10" ht="30" customHeight="1" x14ac:dyDescent="0.25">
      <c r="A33" s="45"/>
      <c r="B33" s="45"/>
      <c r="C33" s="45"/>
      <c r="D33" s="45"/>
      <c r="E33" s="45"/>
      <c r="F33" s="45"/>
      <c r="G33" s="45"/>
      <c r="H33" s="45"/>
      <c r="I33" s="45"/>
      <c r="J33" s="45"/>
    </row>
    <row r="34" spans="1:10" x14ac:dyDescent="0.25">
      <c r="A34" s="1"/>
    </row>
    <row r="35" spans="1:10" x14ac:dyDescent="0.25">
      <c r="A35" s="1"/>
    </row>
    <row r="36" spans="1:10" x14ac:dyDescent="0.25">
      <c r="A36" s="1"/>
    </row>
    <row r="37" spans="1:10" x14ac:dyDescent="0.25">
      <c r="A37" s="1"/>
    </row>
    <row r="38" spans="1:10" x14ac:dyDescent="0.25">
      <c r="A38" s="1"/>
    </row>
    <row r="39" spans="1:10" x14ac:dyDescent="0.25">
      <c r="A39" s="1"/>
    </row>
    <row r="40" spans="1:10" x14ac:dyDescent="0.25">
      <c r="A40" s="1"/>
    </row>
  </sheetData>
  <sheetProtection algorithmName="SHA-512" hashValue="yyooL3sVlxgw3FViP6Az5ygKh6IK9FgZ1v7TGs2kw38hEjhKCBn6L2OLeGgsp2vAFhJ6+XHZtLw3wUAtRmIZBQ==" saltValue="l3BtgKzC601sXLIdLHi9Bg==" spinCount="100000" sheet="1" formatCells="0" formatColumns="0" formatRows="0" insertColumns="0" insertRows="0" insertHyperlinks="0" deleteColumns="0" deleteRows="0" sort="0" autoFilter="0" pivotTables="0"/>
  <mergeCells count="17">
    <mergeCell ref="A2:J2"/>
    <mergeCell ref="F1:J1"/>
    <mergeCell ref="A1:D1"/>
    <mergeCell ref="A26:J26"/>
    <mergeCell ref="A32:J32"/>
    <mergeCell ref="A33:J33"/>
    <mergeCell ref="A31:J31"/>
    <mergeCell ref="A3:A4"/>
    <mergeCell ref="A6:J6"/>
    <mergeCell ref="A8:J8"/>
    <mergeCell ref="A16:J16"/>
    <mergeCell ref="A20:J20"/>
    <mergeCell ref="A23:J23"/>
    <mergeCell ref="B3:B4"/>
    <mergeCell ref="C3:C4"/>
    <mergeCell ref="D3:D4"/>
    <mergeCell ref="F3:J3"/>
  </mergeCells>
  <phoneticPr fontId="24" type="noConversion"/>
  <pageMargins left="0.7" right="0.7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27"/>
  <sheetViews>
    <sheetView tabSelected="1" zoomScaleNormal="100" zoomScaleSheetLayoutView="85" workbookViewId="0">
      <selection activeCell="F23" sqref="F23"/>
    </sheetView>
  </sheetViews>
  <sheetFormatPr defaultRowHeight="15.75" x14ac:dyDescent="0.25"/>
  <cols>
    <col min="1" max="1" width="7.28515625" style="15" bestFit="1" customWidth="1"/>
    <col min="2" max="2" width="39.5703125" style="14" customWidth="1"/>
    <col min="3" max="3" width="20.85546875" style="13" customWidth="1"/>
    <col min="4" max="4" width="15.7109375" style="12" bestFit="1" customWidth="1"/>
    <col min="5" max="7" width="14.7109375" style="12" bestFit="1" customWidth="1"/>
    <col min="8" max="9" width="14.7109375" style="11" bestFit="1" customWidth="1"/>
    <col min="10" max="14" width="12.42578125" bestFit="1" customWidth="1"/>
  </cols>
  <sheetData>
    <row r="1" spans="1:9" ht="107.45" customHeight="1" x14ac:dyDescent="0.25">
      <c r="A1" s="51"/>
      <c r="B1" s="51"/>
      <c r="C1" s="51"/>
      <c r="D1" s="51"/>
      <c r="E1" s="51"/>
      <c r="F1" s="57" t="s">
        <v>45</v>
      </c>
      <c r="G1" s="57"/>
      <c r="H1" s="57"/>
      <c r="I1" s="57"/>
    </row>
    <row r="2" spans="1:9" ht="34.9" customHeight="1" x14ac:dyDescent="0.25">
      <c r="A2" s="65" t="s">
        <v>44</v>
      </c>
      <c r="B2" s="65"/>
      <c r="C2" s="65"/>
      <c r="D2" s="65"/>
      <c r="E2" s="65"/>
      <c r="F2" s="65"/>
      <c r="G2" s="65"/>
      <c r="H2" s="65"/>
      <c r="I2" s="65"/>
    </row>
    <row r="3" spans="1:9" ht="28.9" customHeight="1" x14ac:dyDescent="0.25">
      <c r="A3" s="66"/>
      <c r="B3" s="66"/>
      <c r="C3" s="66"/>
      <c r="D3" s="66"/>
      <c r="E3" s="66"/>
      <c r="F3" s="66"/>
      <c r="G3" s="66"/>
      <c r="H3" s="66"/>
      <c r="I3" s="66"/>
    </row>
    <row r="4" spans="1:9" ht="15.6" customHeight="1" x14ac:dyDescent="0.25">
      <c r="A4" s="62" t="s">
        <v>22</v>
      </c>
      <c r="B4" s="59" t="s">
        <v>42</v>
      </c>
      <c r="C4" s="59" t="s">
        <v>23</v>
      </c>
      <c r="D4" s="67" t="s">
        <v>24</v>
      </c>
      <c r="E4" s="67"/>
      <c r="F4" s="67"/>
      <c r="G4" s="67"/>
      <c r="H4" s="67"/>
      <c r="I4" s="67"/>
    </row>
    <row r="5" spans="1:9" ht="14.45" customHeight="1" x14ac:dyDescent="0.25">
      <c r="A5" s="62"/>
      <c r="B5" s="59"/>
      <c r="C5" s="59"/>
      <c r="D5" s="64" t="s">
        <v>25</v>
      </c>
      <c r="E5" s="63" t="s">
        <v>20</v>
      </c>
      <c r="F5" s="63" t="s">
        <v>21</v>
      </c>
      <c r="G5" s="64" t="s">
        <v>49</v>
      </c>
      <c r="H5" s="63" t="s">
        <v>50</v>
      </c>
      <c r="I5" s="63" t="s">
        <v>51</v>
      </c>
    </row>
    <row r="6" spans="1:9" ht="55.9" customHeight="1" x14ac:dyDescent="0.25">
      <c r="A6" s="62"/>
      <c r="B6" s="59"/>
      <c r="C6" s="59"/>
      <c r="D6" s="64"/>
      <c r="E6" s="63"/>
      <c r="F6" s="63"/>
      <c r="G6" s="64"/>
      <c r="H6" s="63"/>
      <c r="I6" s="63"/>
    </row>
    <row r="7" spans="1:9" s="16" customFormat="1" x14ac:dyDescent="0.25">
      <c r="A7" s="18">
        <v>1</v>
      </c>
      <c r="B7" s="18">
        <v>2</v>
      </c>
      <c r="C7" s="18">
        <v>3</v>
      </c>
      <c r="D7" s="18">
        <v>4</v>
      </c>
      <c r="E7" s="18">
        <v>5</v>
      </c>
      <c r="F7" s="18">
        <v>6</v>
      </c>
      <c r="G7" s="17">
        <v>7</v>
      </c>
      <c r="H7" s="23">
        <v>8</v>
      </c>
      <c r="I7" s="23">
        <v>9</v>
      </c>
    </row>
    <row r="8" spans="1:9" ht="16.899999999999999" customHeight="1" x14ac:dyDescent="0.25">
      <c r="A8" s="53"/>
      <c r="B8" s="60" t="s">
        <v>65</v>
      </c>
      <c r="C8" s="22" t="s">
        <v>25</v>
      </c>
      <c r="D8" s="9">
        <f>SUM(E8:I8)</f>
        <v>287640123.19999999</v>
      </c>
      <c r="E8" s="42">
        <f>SUM(E9:E13)</f>
        <v>49542134.200000003</v>
      </c>
      <c r="F8" s="42">
        <f>SUM(F9:F13)</f>
        <v>55805324</v>
      </c>
      <c r="G8" s="24">
        <f t="shared" ref="G8" si="0">SUM(G9:G13)</f>
        <v>59125614</v>
      </c>
      <c r="H8" s="24">
        <f t="shared" ref="H8:I8" si="1">SUM(H9:H13)</f>
        <v>60640502</v>
      </c>
      <c r="I8" s="24">
        <f t="shared" si="1"/>
        <v>62526549</v>
      </c>
    </row>
    <row r="9" spans="1:9" ht="47.25" x14ac:dyDescent="0.25">
      <c r="A9" s="53"/>
      <c r="B9" s="60"/>
      <c r="C9" s="21" t="s">
        <v>26</v>
      </c>
      <c r="D9" s="10">
        <f t="shared" ref="D9:D14" si="2">SUM(E9:I9)</f>
        <v>0</v>
      </c>
      <c r="E9" s="6">
        <f t="shared" ref="E9:I13" si="3">SUM(E15,E33,E69,E81,E93,E105)</f>
        <v>0</v>
      </c>
      <c r="F9" s="6">
        <f t="shared" si="3"/>
        <v>0</v>
      </c>
      <c r="G9" s="6">
        <f t="shared" si="3"/>
        <v>0</v>
      </c>
      <c r="H9" s="6">
        <f t="shared" si="3"/>
        <v>0</v>
      </c>
      <c r="I9" s="6">
        <f t="shared" si="3"/>
        <v>0</v>
      </c>
    </row>
    <row r="10" spans="1:9" ht="63" x14ac:dyDescent="0.25">
      <c r="A10" s="53"/>
      <c r="B10" s="60"/>
      <c r="C10" s="21" t="s">
        <v>27</v>
      </c>
      <c r="D10" s="10">
        <f t="shared" si="2"/>
        <v>108409.09</v>
      </c>
      <c r="E10" s="6">
        <f t="shared" si="3"/>
        <v>108409.09</v>
      </c>
      <c r="F10" s="6">
        <f t="shared" si="3"/>
        <v>0</v>
      </c>
      <c r="G10" s="6">
        <f t="shared" si="3"/>
        <v>0</v>
      </c>
      <c r="H10" s="6">
        <f t="shared" si="3"/>
        <v>0</v>
      </c>
      <c r="I10" s="6">
        <f t="shared" si="3"/>
        <v>0</v>
      </c>
    </row>
    <row r="11" spans="1:9" ht="47.25" x14ac:dyDescent="0.25">
      <c r="A11" s="53"/>
      <c r="B11" s="60"/>
      <c r="C11" s="21" t="s">
        <v>102</v>
      </c>
      <c r="D11" s="10">
        <f>SUM(E11:I11)</f>
        <v>287531714.11000001</v>
      </c>
      <c r="E11" s="6">
        <f>SUM(E17,E35,E71,E83,E95,E107)</f>
        <v>49433725.109999999</v>
      </c>
      <c r="F11" s="6">
        <f t="shared" si="3"/>
        <v>55805324</v>
      </c>
      <c r="G11" s="6">
        <f t="shared" si="3"/>
        <v>59125614</v>
      </c>
      <c r="H11" s="6">
        <f t="shared" si="3"/>
        <v>60640502</v>
      </c>
      <c r="I11" s="6">
        <f t="shared" si="3"/>
        <v>62526549</v>
      </c>
    </row>
    <row r="12" spans="1:9" ht="47.25" x14ac:dyDescent="0.25">
      <c r="A12" s="53"/>
      <c r="B12" s="60"/>
      <c r="C12" s="21" t="s">
        <v>28</v>
      </c>
      <c r="D12" s="10">
        <f t="shared" si="2"/>
        <v>0</v>
      </c>
      <c r="E12" s="6">
        <f t="shared" si="3"/>
        <v>0</v>
      </c>
      <c r="F12" s="6">
        <f t="shared" si="3"/>
        <v>0</v>
      </c>
      <c r="G12" s="6">
        <f t="shared" si="3"/>
        <v>0</v>
      </c>
      <c r="H12" s="6">
        <f t="shared" si="3"/>
        <v>0</v>
      </c>
      <c r="I12" s="6">
        <f t="shared" si="3"/>
        <v>0</v>
      </c>
    </row>
    <row r="13" spans="1:9" ht="47.25" x14ac:dyDescent="0.25">
      <c r="A13" s="53"/>
      <c r="B13" s="60"/>
      <c r="C13" s="21" t="s">
        <v>29</v>
      </c>
      <c r="D13" s="10">
        <f t="shared" si="2"/>
        <v>0</v>
      </c>
      <c r="E13" s="6">
        <f t="shared" si="3"/>
        <v>0</v>
      </c>
      <c r="F13" s="6">
        <f t="shared" si="3"/>
        <v>0</v>
      </c>
      <c r="G13" s="6">
        <f t="shared" si="3"/>
        <v>0</v>
      </c>
      <c r="H13" s="6">
        <f t="shared" si="3"/>
        <v>0</v>
      </c>
      <c r="I13" s="6">
        <f t="shared" si="3"/>
        <v>0</v>
      </c>
    </row>
    <row r="14" spans="1:9" ht="16.899999999999999" customHeight="1" x14ac:dyDescent="0.25">
      <c r="A14" s="53" t="s">
        <v>30</v>
      </c>
      <c r="B14" s="60" t="s">
        <v>43</v>
      </c>
      <c r="C14" s="22" t="s">
        <v>25</v>
      </c>
      <c r="D14" s="9">
        <f t="shared" si="2"/>
        <v>127338703.36</v>
      </c>
      <c r="E14" s="42">
        <f>SUM(E15:E19)</f>
        <v>23577276.359999999</v>
      </c>
      <c r="F14" s="42">
        <f>SUM(F15:F19)</f>
        <v>25561898</v>
      </c>
      <c r="G14" s="24">
        <f t="shared" ref="G14:I14" si="4">SUM(G15:G19)</f>
        <v>24829229</v>
      </c>
      <c r="H14" s="24">
        <f t="shared" si="4"/>
        <v>26046580</v>
      </c>
      <c r="I14" s="24">
        <f t="shared" si="4"/>
        <v>27323720</v>
      </c>
    </row>
    <row r="15" spans="1:9" ht="16.899999999999999" customHeight="1" x14ac:dyDescent="0.25">
      <c r="A15" s="53"/>
      <c r="B15" s="60"/>
      <c r="C15" s="21" t="s">
        <v>31</v>
      </c>
      <c r="D15" s="10">
        <f t="shared" ref="D15:D19" si="5">SUM(E15:I15)</f>
        <v>0</v>
      </c>
      <c r="E15" s="6">
        <v>0</v>
      </c>
      <c r="F15" s="6">
        <v>0</v>
      </c>
      <c r="G15" s="10">
        <v>0</v>
      </c>
      <c r="H15" s="10">
        <v>0</v>
      </c>
      <c r="I15" s="10">
        <v>0</v>
      </c>
    </row>
    <row r="16" spans="1:9" ht="16.899999999999999" customHeight="1" x14ac:dyDescent="0.25">
      <c r="A16" s="53"/>
      <c r="B16" s="60"/>
      <c r="C16" s="21" t="s">
        <v>32</v>
      </c>
      <c r="D16" s="10">
        <f t="shared" si="5"/>
        <v>108409.09</v>
      </c>
      <c r="E16" s="6">
        <f>E22</f>
        <v>108409.09</v>
      </c>
      <c r="F16" s="6">
        <v>0</v>
      </c>
      <c r="G16" s="10">
        <v>0</v>
      </c>
      <c r="H16" s="10">
        <v>0</v>
      </c>
      <c r="I16" s="10">
        <v>0</v>
      </c>
    </row>
    <row r="17" spans="1:9" ht="16.899999999999999" customHeight="1" x14ac:dyDescent="0.25">
      <c r="A17" s="53"/>
      <c r="B17" s="60"/>
      <c r="C17" s="21" t="s">
        <v>33</v>
      </c>
      <c r="D17" s="10">
        <f t="shared" si="5"/>
        <v>127230294.27</v>
      </c>
      <c r="E17" s="6">
        <f>E23</f>
        <v>23468867.27</v>
      </c>
      <c r="F17" s="6">
        <f>F23</f>
        <v>25561898</v>
      </c>
      <c r="G17" s="6">
        <f>G23</f>
        <v>24829229</v>
      </c>
      <c r="H17" s="6">
        <f>H23</f>
        <v>26046580</v>
      </c>
      <c r="I17" s="6">
        <f>I23</f>
        <v>27323720</v>
      </c>
    </row>
    <row r="18" spans="1:9" ht="16.899999999999999" customHeight="1" x14ac:dyDescent="0.25">
      <c r="A18" s="53"/>
      <c r="B18" s="60"/>
      <c r="C18" s="21" t="s">
        <v>34</v>
      </c>
      <c r="D18" s="10">
        <f t="shared" si="5"/>
        <v>0</v>
      </c>
      <c r="E18" s="6">
        <v>0</v>
      </c>
      <c r="F18" s="6">
        <v>0</v>
      </c>
      <c r="G18" s="10">
        <v>0</v>
      </c>
      <c r="H18" s="10">
        <v>0</v>
      </c>
      <c r="I18" s="10">
        <v>0</v>
      </c>
    </row>
    <row r="19" spans="1:9" ht="16.899999999999999" customHeight="1" x14ac:dyDescent="0.25">
      <c r="A19" s="53"/>
      <c r="B19" s="60"/>
      <c r="C19" s="21" t="s">
        <v>35</v>
      </c>
      <c r="D19" s="10">
        <f t="shared" si="5"/>
        <v>0</v>
      </c>
      <c r="E19" s="6">
        <v>0</v>
      </c>
      <c r="F19" s="6">
        <v>0</v>
      </c>
      <c r="G19" s="10">
        <v>0</v>
      </c>
      <c r="H19" s="10">
        <v>0</v>
      </c>
      <c r="I19" s="10">
        <v>0</v>
      </c>
    </row>
    <row r="20" spans="1:9" ht="16.899999999999999" customHeight="1" x14ac:dyDescent="0.25">
      <c r="A20" s="53" t="s">
        <v>36</v>
      </c>
      <c r="B20" s="64" t="s">
        <v>41</v>
      </c>
      <c r="C20" s="22" t="s">
        <v>25</v>
      </c>
      <c r="D20" s="9">
        <f>SUM(E20:I20)</f>
        <v>127338703.36</v>
      </c>
      <c r="E20" s="24">
        <f>SUM(E21:E25)</f>
        <v>23577276.359999999</v>
      </c>
      <c r="F20" s="24">
        <f>SUM(F21:F25)</f>
        <v>25561898</v>
      </c>
      <c r="G20" s="24">
        <f t="shared" ref="G20:I20" si="6">SUM(G21:G25)</f>
        <v>24829229</v>
      </c>
      <c r="H20" s="24">
        <f t="shared" si="6"/>
        <v>26046580</v>
      </c>
      <c r="I20" s="24">
        <f t="shared" si="6"/>
        <v>27323720</v>
      </c>
    </row>
    <row r="21" spans="1:9" ht="16.899999999999999" customHeight="1" x14ac:dyDescent="0.25">
      <c r="A21" s="53"/>
      <c r="B21" s="64"/>
      <c r="C21" s="21" t="s">
        <v>31</v>
      </c>
      <c r="D21" s="10">
        <f t="shared" ref="D21:D25" si="7">SUM(E21:I21)</f>
        <v>0</v>
      </c>
      <c r="E21" s="6">
        <v>0</v>
      </c>
      <c r="F21" s="6">
        <v>0</v>
      </c>
      <c r="G21" s="10">
        <v>0</v>
      </c>
      <c r="H21" s="10">
        <v>0</v>
      </c>
      <c r="I21" s="10">
        <v>0</v>
      </c>
    </row>
    <row r="22" spans="1:9" ht="16.899999999999999" customHeight="1" x14ac:dyDescent="0.25">
      <c r="A22" s="53"/>
      <c r="B22" s="64"/>
      <c r="C22" s="21" t="s">
        <v>32</v>
      </c>
      <c r="D22" s="10">
        <f t="shared" si="7"/>
        <v>108409.09</v>
      </c>
      <c r="E22" s="6">
        <v>108409.09</v>
      </c>
      <c r="F22" s="6">
        <v>0</v>
      </c>
      <c r="G22" s="10">
        <v>0</v>
      </c>
      <c r="H22" s="10">
        <v>0</v>
      </c>
      <c r="I22" s="10">
        <v>0</v>
      </c>
    </row>
    <row r="23" spans="1:9" ht="16.899999999999999" customHeight="1" x14ac:dyDescent="0.25">
      <c r="A23" s="53"/>
      <c r="B23" s="64"/>
      <c r="C23" s="21" t="s">
        <v>33</v>
      </c>
      <c r="D23" s="10">
        <f t="shared" si="7"/>
        <v>127230294.27</v>
      </c>
      <c r="E23" s="6">
        <v>23468867.27</v>
      </c>
      <c r="F23" s="6">
        <v>25561898</v>
      </c>
      <c r="G23" s="6">
        <v>24829229</v>
      </c>
      <c r="H23" s="6">
        <v>26046580</v>
      </c>
      <c r="I23" s="6">
        <v>27323720</v>
      </c>
    </row>
    <row r="24" spans="1:9" ht="16.899999999999999" customHeight="1" x14ac:dyDescent="0.25">
      <c r="A24" s="53"/>
      <c r="B24" s="64"/>
      <c r="C24" s="21" t="s">
        <v>34</v>
      </c>
      <c r="D24" s="10">
        <f t="shared" si="7"/>
        <v>0</v>
      </c>
      <c r="E24" s="6">
        <v>0</v>
      </c>
      <c r="F24" s="6">
        <v>0</v>
      </c>
      <c r="G24" s="10">
        <v>0</v>
      </c>
      <c r="H24" s="10">
        <v>0</v>
      </c>
      <c r="I24" s="10">
        <v>0</v>
      </c>
    </row>
    <row r="25" spans="1:9" ht="16.899999999999999" customHeight="1" x14ac:dyDescent="0.25">
      <c r="A25" s="53"/>
      <c r="B25" s="64"/>
      <c r="C25" s="21" t="s">
        <v>35</v>
      </c>
      <c r="D25" s="10">
        <f t="shared" si="7"/>
        <v>0</v>
      </c>
      <c r="E25" s="6">
        <v>0</v>
      </c>
      <c r="F25" s="6">
        <v>0</v>
      </c>
      <c r="G25" s="10">
        <v>0</v>
      </c>
      <c r="H25" s="10">
        <v>0</v>
      </c>
      <c r="I25" s="10">
        <v>0</v>
      </c>
    </row>
    <row r="26" spans="1:9" ht="16.899999999999999" customHeight="1" x14ac:dyDescent="0.25">
      <c r="A26" s="53" t="s">
        <v>37</v>
      </c>
      <c r="B26" s="60" t="s">
        <v>78</v>
      </c>
      <c r="C26" s="22" t="s">
        <v>25</v>
      </c>
      <c r="D26" s="9">
        <f t="shared" ref="D26:I26" si="8">SUM(D32,D68,D80,D92,D104)</f>
        <v>160301419.84</v>
      </c>
      <c r="E26" s="9">
        <f t="shared" si="8"/>
        <v>25964857.840000004</v>
      </c>
      <c r="F26" s="9">
        <f t="shared" si="8"/>
        <v>30243426</v>
      </c>
      <c r="G26" s="9">
        <f t="shared" si="8"/>
        <v>34296385</v>
      </c>
      <c r="H26" s="9">
        <f t="shared" si="8"/>
        <v>34593922</v>
      </c>
      <c r="I26" s="9">
        <f t="shared" si="8"/>
        <v>35202829</v>
      </c>
    </row>
    <row r="27" spans="1:9" ht="16.899999999999999" customHeight="1" x14ac:dyDescent="0.25">
      <c r="A27" s="53"/>
      <c r="B27" s="60"/>
      <c r="C27" s="21" t="s">
        <v>31</v>
      </c>
      <c r="D27" s="10">
        <f t="shared" ref="D27:I27" si="9">SUM(D33,D69,D81,D93,D105)</f>
        <v>0</v>
      </c>
      <c r="E27" s="10">
        <f t="shared" si="9"/>
        <v>0</v>
      </c>
      <c r="F27" s="10">
        <f t="shared" si="9"/>
        <v>0</v>
      </c>
      <c r="G27" s="10">
        <f t="shared" si="9"/>
        <v>0</v>
      </c>
      <c r="H27" s="10">
        <f t="shared" si="9"/>
        <v>0</v>
      </c>
      <c r="I27" s="10">
        <f t="shared" si="9"/>
        <v>0</v>
      </c>
    </row>
    <row r="28" spans="1:9" ht="16.899999999999999" customHeight="1" x14ac:dyDescent="0.25">
      <c r="A28" s="53"/>
      <c r="B28" s="60"/>
      <c r="C28" s="21" t="s">
        <v>32</v>
      </c>
      <c r="D28" s="10">
        <f t="shared" ref="D28:I28" si="10">SUM(D34,D70,D82,D94,D106)</f>
        <v>0</v>
      </c>
      <c r="E28" s="10">
        <f t="shared" si="10"/>
        <v>0</v>
      </c>
      <c r="F28" s="10">
        <f t="shared" si="10"/>
        <v>0</v>
      </c>
      <c r="G28" s="10">
        <f t="shared" si="10"/>
        <v>0</v>
      </c>
      <c r="H28" s="10">
        <f t="shared" si="10"/>
        <v>0</v>
      </c>
      <c r="I28" s="10">
        <f t="shared" si="10"/>
        <v>0</v>
      </c>
    </row>
    <row r="29" spans="1:9" ht="16.899999999999999" customHeight="1" x14ac:dyDescent="0.25">
      <c r="A29" s="53"/>
      <c r="B29" s="60"/>
      <c r="C29" s="21" t="s">
        <v>33</v>
      </c>
      <c r="D29" s="10">
        <f t="shared" ref="D29:I29" si="11">SUM(D35,D71,D83,D95,D107)</f>
        <v>160301419.84</v>
      </c>
      <c r="E29" s="10">
        <f>SUM(E35,E71,E83,E95,E107)</f>
        <v>25964857.840000004</v>
      </c>
      <c r="F29" s="10">
        <f t="shared" si="11"/>
        <v>30243426</v>
      </c>
      <c r="G29" s="10">
        <f t="shared" si="11"/>
        <v>34296385</v>
      </c>
      <c r="H29" s="10">
        <f t="shared" si="11"/>
        <v>34593922</v>
      </c>
      <c r="I29" s="10">
        <f t="shared" si="11"/>
        <v>35202829</v>
      </c>
    </row>
    <row r="30" spans="1:9" ht="16.899999999999999" customHeight="1" x14ac:dyDescent="0.25">
      <c r="A30" s="53"/>
      <c r="B30" s="60"/>
      <c r="C30" s="21" t="s">
        <v>34</v>
      </c>
      <c r="D30" s="10">
        <f t="shared" ref="D30:I30" si="12">SUM(D36,D72,D84,D96,D108)</f>
        <v>0</v>
      </c>
      <c r="E30" s="10">
        <f t="shared" si="12"/>
        <v>0</v>
      </c>
      <c r="F30" s="10">
        <f t="shared" si="12"/>
        <v>0</v>
      </c>
      <c r="G30" s="10">
        <f t="shared" si="12"/>
        <v>0</v>
      </c>
      <c r="H30" s="10">
        <f t="shared" si="12"/>
        <v>0</v>
      </c>
      <c r="I30" s="10">
        <f t="shared" si="12"/>
        <v>0</v>
      </c>
    </row>
    <row r="31" spans="1:9" ht="16.899999999999999" customHeight="1" x14ac:dyDescent="0.25">
      <c r="A31" s="53"/>
      <c r="B31" s="60"/>
      <c r="C31" s="21" t="s">
        <v>35</v>
      </c>
      <c r="D31" s="10">
        <f>SUM(D37,D73,D85,D97,D109)</f>
        <v>0</v>
      </c>
      <c r="E31" s="10">
        <f t="shared" ref="E31:I31" si="13">SUM(E37,E73,E85,E97,E109)</f>
        <v>0</v>
      </c>
      <c r="F31" s="10">
        <f t="shared" si="13"/>
        <v>0</v>
      </c>
      <c r="G31" s="10">
        <f t="shared" si="13"/>
        <v>0</v>
      </c>
      <c r="H31" s="10">
        <f t="shared" si="13"/>
        <v>0</v>
      </c>
      <c r="I31" s="10">
        <f t="shared" si="13"/>
        <v>0</v>
      </c>
    </row>
    <row r="32" spans="1:9" ht="16.899999999999999" customHeight="1" x14ac:dyDescent="0.25">
      <c r="A32" s="61" t="s">
        <v>38</v>
      </c>
      <c r="B32" s="60" t="s">
        <v>66</v>
      </c>
      <c r="C32" s="22" t="s">
        <v>25</v>
      </c>
      <c r="D32" s="9">
        <f>SUM(E32:I32)</f>
        <v>87329666.560000002</v>
      </c>
      <c r="E32" s="27">
        <f>SUM(E33:E37)</f>
        <v>12830949.48</v>
      </c>
      <c r="F32" s="27">
        <f>SUM(F33:F37)</f>
        <v>15513803.08</v>
      </c>
      <c r="G32" s="24">
        <f t="shared" ref="G32:I32" si="14">SUM(G33:G37)</f>
        <v>19441130</v>
      </c>
      <c r="H32" s="24">
        <f t="shared" si="14"/>
        <v>19560228</v>
      </c>
      <c r="I32" s="24">
        <f t="shared" si="14"/>
        <v>19983556</v>
      </c>
    </row>
    <row r="33" spans="1:9" ht="16.899999999999999" customHeight="1" x14ac:dyDescent="0.25">
      <c r="A33" s="61"/>
      <c r="B33" s="60"/>
      <c r="C33" s="21" t="s">
        <v>31</v>
      </c>
      <c r="D33" s="10">
        <f t="shared" ref="D33:D37" si="15">SUM(E33:I33)</f>
        <v>0</v>
      </c>
      <c r="E33" s="28">
        <v>0</v>
      </c>
      <c r="F33" s="28">
        <v>0</v>
      </c>
      <c r="G33" s="10">
        <v>0</v>
      </c>
      <c r="H33" s="10">
        <v>0</v>
      </c>
      <c r="I33" s="10">
        <v>0</v>
      </c>
    </row>
    <row r="34" spans="1:9" ht="16.899999999999999" customHeight="1" x14ac:dyDescent="0.25">
      <c r="A34" s="61"/>
      <c r="B34" s="60"/>
      <c r="C34" s="21" t="s">
        <v>32</v>
      </c>
      <c r="D34" s="10">
        <f t="shared" si="15"/>
        <v>0</v>
      </c>
      <c r="E34" s="28">
        <v>0</v>
      </c>
      <c r="F34" s="28">
        <v>0</v>
      </c>
      <c r="G34" s="10">
        <v>0</v>
      </c>
      <c r="H34" s="10">
        <v>0</v>
      </c>
      <c r="I34" s="10">
        <v>0</v>
      </c>
    </row>
    <row r="35" spans="1:9" ht="16.899999999999999" customHeight="1" x14ac:dyDescent="0.25">
      <c r="A35" s="61"/>
      <c r="B35" s="60"/>
      <c r="C35" s="21" t="s">
        <v>33</v>
      </c>
      <c r="D35" s="10">
        <f>SUM(E35:I35)</f>
        <v>87329666.560000002</v>
      </c>
      <c r="E35" s="28">
        <f>SUM(E38,E44,E50,E56,E62)</f>
        <v>12830949.48</v>
      </c>
      <c r="F35" s="28">
        <f>SUM(F38,F44,F50,F56,F62)</f>
        <v>15513803.08</v>
      </c>
      <c r="G35" s="28">
        <f>SUM(G38,G44,G50,G56,G62)</f>
        <v>19441130</v>
      </c>
      <c r="H35" s="28">
        <f>SUM(H38,H44,H50,H56,H62)</f>
        <v>19560228</v>
      </c>
      <c r="I35" s="28">
        <f>SUM(I38,I44,I50,I56,I62)</f>
        <v>19983556</v>
      </c>
    </row>
    <row r="36" spans="1:9" ht="16.899999999999999" customHeight="1" x14ac:dyDescent="0.25">
      <c r="A36" s="61"/>
      <c r="B36" s="60"/>
      <c r="C36" s="21" t="s">
        <v>34</v>
      </c>
      <c r="D36" s="10">
        <f t="shared" si="15"/>
        <v>0</v>
      </c>
      <c r="E36" s="28">
        <v>0</v>
      </c>
      <c r="F36" s="28">
        <v>0</v>
      </c>
      <c r="G36" s="10">
        <v>0</v>
      </c>
      <c r="H36" s="10">
        <v>0</v>
      </c>
      <c r="I36" s="10">
        <v>0</v>
      </c>
    </row>
    <row r="37" spans="1:9" ht="16.899999999999999" customHeight="1" x14ac:dyDescent="0.25">
      <c r="A37" s="61"/>
      <c r="B37" s="60"/>
      <c r="C37" s="21" t="s">
        <v>35</v>
      </c>
      <c r="D37" s="10">
        <f t="shared" si="15"/>
        <v>0</v>
      </c>
      <c r="E37" s="28">
        <v>0</v>
      </c>
      <c r="F37" s="28">
        <v>0</v>
      </c>
      <c r="G37" s="10">
        <v>0</v>
      </c>
      <c r="H37" s="10">
        <v>0</v>
      </c>
      <c r="I37" s="10">
        <v>0</v>
      </c>
    </row>
    <row r="38" spans="1:9" ht="16.899999999999999" customHeight="1" x14ac:dyDescent="0.25">
      <c r="A38" s="53" t="s">
        <v>79</v>
      </c>
      <c r="B38" s="58" t="s">
        <v>86</v>
      </c>
      <c r="C38" s="22" t="s">
        <v>25</v>
      </c>
      <c r="D38" s="9">
        <f>SUM(E38:I38)</f>
        <v>57671164.710000001</v>
      </c>
      <c r="E38" s="24">
        <f>E41</f>
        <v>10314388.16</v>
      </c>
      <c r="F38" s="24">
        <f t="shared" ref="F38:I38" si="16">F41</f>
        <v>11927021.550000001</v>
      </c>
      <c r="G38" s="24">
        <f t="shared" si="16"/>
        <v>11699565</v>
      </c>
      <c r="H38" s="24">
        <f t="shared" si="16"/>
        <v>11808466</v>
      </c>
      <c r="I38" s="24">
        <f t="shared" si="16"/>
        <v>11921724</v>
      </c>
    </row>
    <row r="39" spans="1:9" ht="16.899999999999999" customHeight="1" x14ac:dyDescent="0.25">
      <c r="A39" s="53"/>
      <c r="B39" s="58"/>
      <c r="C39" s="21" t="s">
        <v>31</v>
      </c>
      <c r="D39" s="10">
        <f t="shared" ref="D39:D43" si="17">SUM(E39:I39)</f>
        <v>0</v>
      </c>
      <c r="E39" s="6">
        <v>0</v>
      </c>
      <c r="F39" s="6">
        <v>0</v>
      </c>
      <c r="G39" s="10">
        <v>0</v>
      </c>
      <c r="H39" s="10">
        <v>0</v>
      </c>
      <c r="I39" s="10">
        <v>0</v>
      </c>
    </row>
    <row r="40" spans="1:9" ht="16.899999999999999" customHeight="1" x14ac:dyDescent="0.25">
      <c r="A40" s="53"/>
      <c r="B40" s="58"/>
      <c r="C40" s="21" t="s">
        <v>32</v>
      </c>
      <c r="D40" s="10">
        <f t="shared" si="17"/>
        <v>0</v>
      </c>
      <c r="E40" s="6">
        <v>0</v>
      </c>
      <c r="F40" s="6">
        <v>0</v>
      </c>
      <c r="G40" s="10">
        <v>0</v>
      </c>
      <c r="H40" s="10">
        <v>0</v>
      </c>
      <c r="I40" s="10">
        <v>0</v>
      </c>
    </row>
    <row r="41" spans="1:9" ht="16.899999999999999" customHeight="1" x14ac:dyDescent="0.25">
      <c r="A41" s="53"/>
      <c r="B41" s="58"/>
      <c r="C41" s="21" t="s">
        <v>33</v>
      </c>
      <c r="D41" s="10">
        <f t="shared" si="17"/>
        <v>57671164.710000001</v>
      </c>
      <c r="E41" s="6">
        <v>10314388.16</v>
      </c>
      <c r="F41" s="6">
        <v>11927021.550000001</v>
      </c>
      <c r="G41" s="10">
        <v>11699565</v>
      </c>
      <c r="H41" s="10">
        <v>11808466</v>
      </c>
      <c r="I41" s="10">
        <v>11921724</v>
      </c>
    </row>
    <row r="42" spans="1:9" ht="16.899999999999999" customHeight="1" x14ac:dyDescent="0.25">
      <c r="A42" s="53"/>
      <c r="B42" s="58"/>
      <c r="C42" s="21" t="s">
        <v>34</v>
      </c>
      <c r="D42" s="10">
        <f t="shared" si="17"/>
        <v>0</v>
      </c>
      <c r="E42" s="6">
        <v>0</v>
      </c>
      <c r="F42" s="6">
        <v>0</v>
      </c>
      <c r="G42" s="10">
        <v>0</v>
      </c>
      <c r="H42" s="10">
        <v>0</v>
      </c>
      <c r="I42" s="10">
        <v>0</v>
      </c>
    </row>
    <row r="43" spans="1:9" ht="16.899999999999999" customHeight="1" x14ac:dyDescent="0.25">
      <c r="A43" s="53"/>
      <c r="B43" s="58"/>
      <c r="C43" s="21" t="s">
        <v>35</v>
      </c>
      <c r="D43" s="10">
        <f t="shared" si="17"/>
        <v>0</v>
      </c>
      <c r="E43" s="6">
        <v>0</v>
      </c>
      <c r="F43" s="6">
        <v>0</v>
      </c>
      <c r="G43" s="10">
        <v>0</v>
      </c>
      <c r="H43" s="10">
        <v>0</v>
      </c>
      <c r="I43" s="10">
        <v>0</v>
      </c>
    </row>
    <row r="44" spans="1:9" ht="16.899999999999999" customHeight="1" x14ac:dyDescent="0.25">
      <c r="A44" s="53" t="s">
        <v>80</v>
      </c>
      <c r="B44" s="59" t="s">
        <v>71</v>
      </c>
      <c r="C44" s="22" t="s">
        <v>25</v>
      </c>
      <c r="D44" s="9">
        <f>SUM(E44:I44)</f>
        <v>18323886</v>
      </c>
      <c r="E44" s="24">
        <f>SUM(E45:E49)</f>
        <v>799150</v>
      </c>
      <c r="F44" s="24">
        <f>SUM(F45:F49)</f>
        <v>2000000</v>
      </c>
      <c r="G44" s="24">
        <f t="shared" ref="G44:I44" si="18">SUM(G45:G49)</f>
        <v>4973326</v>
      </c>
      <c r="H44" s="24">
        <f t="shared" si="18"/>
        <v>5172260</v>
      </c>
      <c r="I44" s="24">
        <f t="shared" si="18"/>
        <v>5379150</v>
      </c>
    </row>
    <row r="45" spans="1:9" ht="16.899999999999999" customHeight="1" x14ac:dyDescent="0.25">
      <c r="A45" s="53"/>
      <c r="B45" s="59"/>
      <c r="C45" s="21" t="s">
        <v>31</v>
      </c>
      <c r="D45" s="10">
        <f t="shared" ref="D45:D49" si="19">SUM(E45:I45)</f>
        <v>0</v>
      </c>
      <c r="E45" s="6">
        <v>0</v>
      </c>
      <c r="F45" s="6">
        <v>0</v>
      </c>
      <c r="G45" s="10">
        <v>0</v>
      </c>
      <c r="H45" s="10">
        <v>0</v>
      </c>
      <c r="I45" s="10">
        <v>0</v>
      </c>
    </row>
    <row r="46" spans="1:9" ht="16.899999999999999" customHeight="1" x14ac:dyDescent="0.25">
      <c r="A46" s="53"/>
      <c r="B46" s="59"/>
      <c r="C46" s="21" t="s">
        <v>32</v>
      </c>
      <c r="D46" s="10">
        <f t="shared" si="19"/>
        <v>0</v>
      </c>
      <c r="E46" s="6">
        <v>0</v>
      </c>
      <c r="F46" s="6">
        <v>0</v>
      </c>
      <c r="G46" s="10">
        <v>0</v>
      </c>
      <c r="H46" s="10">
        <v>0</v>
      </c>
      <c r="I46" s="10">
        <v>0</v>
      </c>
    </row>
    <row r="47" spans="1:9" ht="16.899999999999999" customHeight="1" x14ac:dyDescent="0.25">
      <c r="A47" s="53"/>
      <c r="B47" s="59"/>
      <c r="C47" s="21" t="s">
        <v>33</v>
      </c>
      <c r="D47" s="10">
        <f t="shared" si="19"/>
        <v>18323886</v>
      </c>
      <c r="E47" s="44">
        <v>799150</v>
      </c>
      <c r="F47" s="44">
        <v>2000000</v>
      </c>
      <c r="G47" s="44">
        <v>4973326</v>
      </c>
      <c r="H47" s="44">
        <v>5172260</v>
      </c>
      <c r="I47" s="44">
        <v>5379150</v>
      </c>
    </row>
    <row r="48" spans="1:9" ht="16.899999999999999" customHeight="1" x14ac:dyDescent="0.25">
      <c r="A48" s="53"/>
      <c r="B48" s="59"/>
      <c r="C48" s="21" t="s">
        <v>34</v>
      </c>
      <c r="D48" s="10">
        <f t="shared" si="19"/>
        <v>0</v>
      </c>
      <c r="E48" s="6">
        <v>0</v>
      </c>
      <c r="F48" s="6">
        <v>0</v>
      </c>
      <c r="G48" s="10">
        <v>0</v>
      </c>
      <c r="H48" s="10">
        <v>0</v>
      </c>
      <c r="I48" s="10">
        <v>0</v>
      </c>
    </row>
    <row r="49" spans="1:9" ht="16.899999999999999" customHeight="1" x14ac:dyDescent="0.25">
      <c r="A49" s="53"/>
      <c r="B49" s="59"/>
      <c r="C49" s="21" t="s">
        <v>35</v>
      </c>
      <c r="D49" s="10">
        <f t="shared" si="19"/>
        <v>0</v>
      </c>
      <c r="E49" s="6">
        <v>0</v>
      </c>
      <c r="F49" s="6">
        <v>0</v>
      </c>
      <c r="G49" s="10">
        <v>0</v>
      </c>
      <c r="H49" s="10">
        <v>0</v>
      </c>
      <c r="I49" s="10">
        <v>0</v>
      </c>
    </row>
    <row r="50" spans="1:9" ht="16.899999999999999" customHeight="1" x14ac:dyDescent="0.25">
      <c r="A50" s="53" t="s">
        <v>81</v>
      </c>
      <c r="B50" s="59" t="s">
        <v>72</v>
      </c>
      <c r="C50" s="22" t="s">
        <v>25</v>
      </c>
      <c r="D50" s="9">
        <f>SUM(E50:I50)</f>
        <v>8638427.3200000003</v>
      </c>
      <c r="E50" s="24">
        <f>SUM(E51:E55)</f>
        <v>1638361.32</v>
      </c>
      <c r="F50" s="24">
        <f>SUM(F51:F55)</f>
        <v>1428761</v>
      </c>
      <c r="G50" s="24">
        <f t="shared" ref="G50:I50" si="20">SUM(G51:G55)</f>
        <v>1784759</v>
      </c>
      <c r="H50" s="24">
        <f t="shared" si="20"/>
        <v>1856150</v>
      </c>
      <c r="I50" s="24">
        <f t="shared" si="20"/>
        <v>1930396</v>
      </c>
    </row>
    <row r="51" spans="1:9" ht="16.899999999999999" customHeight="1" x14ac:dyDescent="0.25">
      <c r="A51" s="53"/>
      <c r="B51" s="59"/>
      <c r="C51" s="21" t="s">
        <v>31</v>
      </c>
      <c r="D51" s="10">
        <f t="shared" ref="D51:D55" si="21">SUM(E51:I51)</f>
        <v>0</v>
      </c>
      <c r="E51" s="6">
        <v>0</v>
      </c>
      <c r="F51" s="6">
        <v>0</v>
      </c>
      <c r="G51" s="10">
        <v>0</v>
      </c>
      <c r="H51" s="10">
        <v>0</v>
      </c>
      <c r="I51" s="10">
        <v>0</v>
      </c>
    </row>
    <row r="52" spans="1:9" ht="16.899999999999999" customHeight="1" x14ac:dyDescent="0.25">
      <c r="A52" s="53"/>
      <c r="B52" s="59"/>
      <c r="C52" s="21" t="s">
        <v>32</v>
      </c>
      <c r="D52" s="10">
        <f t="shared" si="21"/>
        <v>0</v>
      </c>
      <c r="E52" s="6">
        <v>0</v>
      </c>
      <c r="F52" s="6">
        <v>0</v>
      </c>
      <c r="G52" s="10">
        <v>0</v>
      </c>
      <c r="H52" s="10">
        <v>0</v>
      </c>
      <c r="I52" s="10">
        <v>0</v>
      </c>
    </row>
    <row r="53" spans="1:9" ht="16.899999999999999" customHeight="1" x14ac:dyDescent="0.25">
      <c r="A53" s="53"/>
      <c r="B53" s="59"/>
      <c r="C53" s="21" t="s">
        <v>33</v>
      </c>
      <c r="D53" s="10">
        <f t="shared" si="21"/>
        <v>8638427.3200000003</v>
      </c>
      <c r="E53" s="6">
        <v>1638361.32</v>
      </c>
      <c r="F53" s="6">
        <v>1428761</v>
      </c>
      <c r="G53" s="6">
        <v>1784759</v>
      </c>
      <c r="H53" s="6">
        <v>1856150</v>
      </c>
      <c r="I53" s="6">
        <v>1930396</v>
      </c>
    </row>
    <row r="54" spans="1:9" ht="16.899999999999999" customHeight="1" x14ac:dyDescent="0.25">
      <c r="A54" s="53"/>
      <c r="B54" s="59"/>
      <c r="C54" s="21" t="s">
        <v>34</v>
      </c>
      <c r="D54" s="10">
        <f t="shared" si="21"/>
        <v>0</v>
      </c>
      <c r="E54" s="6">
        <v>0</v>
      </c>
      <c r="F54" s="6">
        <v>0</v>
      </c>
      <c r="G54" s="10">
        <v>0</v>
      </c>
      <c r="H54" s="10">
        <v>0</v>
      </c>
      <c r="I54" s="10">
        <v>0</v>
      </c>
    </row>
    <row r="55" spans="1:9" ht="16.899999999999999" customHeight="1" x14ac:dyDescent="0.25">
      <c r="A55" s="53"/>
      <c r="B55" s="59"/>
      <c r="C55" s="21" t="s">
        <v>35</v>
      </c>
      <c r="D55" s="10">
        <f t="shared" si="21"/>
        <v>0</v>
      </c>
      <c r="E55" s="6">
        <v>0</v>
      </c>
      <c r="F55" s="6">
        <v>0</v>
      </c>
      <c r="G55" s="10">
        <v>0</v>
      </c>
      <c r="H55" s="10">
        <v>0</v>
      </c>
      <c r="I55" s="10">
        <v>0</v>
      </c>
    </row>
    <row r="56" spans="1:9" ht="16.899999999999999" customHeight="1" x14ac:dyDescent="0.25">
      <c r="A56" s="53" t="s">
        <v>82</v>
      </c>
      <c r="B56" s="59" t="s">
        <v>83</v>
      </c>
      <c r="C56" s="22" t="s">
        <v>25</v>
      </c>
      <c r="D56" s="9">
        <f>SUM(E56:I56)</f>
        <v>1048935</v>
      </c>
      <c r="E56" s="24">
        <f>SUM(E57:E61)</f>
        <v>79050</v>
      </c>
      <c r="F56" s="24">
        <f>SUM(F57:F61)</f>
        <v>20000</v>
      </c>
      <c r="G56" s="24">
        <f t="shared" ref="G56:I56" si="22">SUM(G57:G61)</f>
        <v>500000</v>
      </c>
      <c r="H56" s="24">
        <f t="shared" si="22"/>
        <v>220532</v>
      </c>
      <c r="I56" s="24">
        <f t="shared" si="22"/>
        <v>229353</v>
      </c>
    </row>
    <row r="57" spans="1:9" ht="16.899999999999999" customHeight="1" x14ac:dyDescent="0.25">
      <c r="A57" s="53"/>
      <c r="B57" s="59"/>
      <c r="C57" s="21" t="s">
        <v>31</v>
      </c>
      <c r="D57" s="10">
        <f t="shared" ref="D57:D61" si="23">SUM(E57:I57)</f>
        <v>0</v>
      </c>
      <c r="E57" s="6">
        <v>0</v>
      </c>
      <c r="F57" s="6">
        <v>0</v>
      </c>
      <c r="G57" s="10">
        <v>0</v>
      </c>
      <c r="H57" s="10">
        <v>0</v>
      </c>
      <c r="I57" s="10">
        <v>0</v>
      </c>
    </row>
    <row r="58" spans="1:9" ht="16.899999999999999" customHeight="1" x14ac:dyDescent="0.25">
      <c r="A58" s="53"/>
      <c r="B58" s="59"/>
      <c r="C58" s="21" t="s">
        <v>32</v>
      </c>
      <c r="D58" s="10">
        <f t="shared" si="23"/>
        <v>0</v>
      </c>
      <c r="E58" s="6">
        <v>0</v>
      </c>
      <c r="F58" s="6">
        <v>0</v>
      </c>
      <c r="G58" s="10">
        <v>0</v>
      </c>
      <c r="H58" s="10">
        <v>0</v>
      </c>
      <c r="I58" s="10">
        <v>0</v>
      </c>
    </row>
    <row r="59" spans="1:9" ht="16.899999999999999" customHeight="1" x14ac:dyDescent="0.25">
      <c r="A59" s="53"/>
      <c r="B59" s="59"/>
      <c r="C59" s="21" t="s">
        <v>33</v>
      </c>
      <c r="D59" s="10">
        <f t="shared" si="23"/>
        <v>1048935</v>
      </c>
      <c r="E59" s="44">
        <v>79050</v>
      </c>
      <c r="F59" s="44">
        <v>20000</v>
      </c>
      <c r="G59" s="44">
        <v>500000</v>
      </c>
      <c r="H59" s="44">
        <v>220532</v>
      </c>
      <c r="I59" s="44">
        <v>229353</v>
      </c>
    </row>
    <row r="60" spans="1:9" ht="16.899999999999999" customHeight="1" x14ac:dyDescent="0.25">
      <c r="A60" s="53"/>
      <c r="B60" s="59"/>
      <c r="C60" s="21" t="s">
        <v>34</v>
      </c>
      <c r="D60" s="10">
        <f t="shared" si="23"/>
        <v>0</v>
      </c>
      <c r="E60" s="6">
        <v>0</v>
      </c>
      <c r="F60" s="6">
        <v>0</v>
      </c>
      <c r="G60" s="10">
        <v>0</v>
      </c>
      <c r="H60" s="10">
        <v>0</v>
      </c>
      <c r="I60" s="10">
        <v>0</v>
      </c>
    </row>
    <row r="61" spans="1:9" ht="16.899999999999999" customHeight="1" x14ac:dyDescent="0.25">
      <c r="A61" s="53"/>
      <c r="B61" s="59"/>
      <c r="C61" s="21" t="s">
        <v>35</v>
      </c>
      <c r="D61" s="10">
        <f t="shared" si="23"/>
        <v>0</v>
      </c>
      <c r="E61" s="6">
        <v>0</v>
      </c>
      <c r="F61" s="6">
        <v>0</v>
      </c>
      <c r="G61" s="10">
        <v>0</v>
      </c>
      <c r="H61" s="10">
        <v>0</v>
      </c>
      <c r="I61" s="10">
        <v>0</v>
      </c>
    </row>
    <row r="62" spans="1:9" ht="17.45" customHeight="1" x14ac:dyDescent="0.25">
      <c r="A62" s="53" t="s">
        <v>84</v>
      </c>
      <c r="B62" s="59" t="s">
        <v>95</v>
      </c>
      <c r="C62" s="22" t="s">
        <v>25</v>
      </c>
      <c r="D62" s="9">
        <f>SUM(E62:I62)</f>
        <v>1647253.53</v>
      </c>
      <c r="E62" s="24">
        <f>SUM(E63:E67)</f>
        <v>0</v>
      </c>
      <c r="F62" s="24">
        <f>SUM(F63:F67)</f>
        <v>138020.53</v>
      </c>
      <c r="G62" s="24">
        <f t="shared" ref="G62:I62" si="24">SUM(G63:G67)</f>
        <v>483480</v>
      </c>
      <c r="H62" s="24">
        <f t="shared" si="24"/>
        <v>502820</v>
      </c>
      <c r="I62" s="24">
        <f t="shared" si="24"/>
        <v>522933</v>
      </c>
    </row>
    <row r="63" spans="1:9" ht="17.45" customHeight="1" x14ac:dyDescent="0.25">
      <c r="A63" s="53"/>
      <c r="B63" s="59"/>
      <c r="C63" s="21" t="s">
        <v>31</v>
      </c>
      <c r="D63" s="10">
        <f t="shared" ref="D63:D67" si="25">SUM(E63:I63)</f>
        <v>0</v>
      </c>
      <c r="E63" s="6">
        <v>0</v>
      </c>
      <c r="F63" s="6">
        <v>0</v>
      </c>
      <c r="G63" s="10">
        <v>0</v>
      </c>
      <c r="H63" s="10">
        <v>0</v>
      </c>
      <c r="I63" s="10">
        <v>0</v>
      </c>
    </row>
    <row r="64" spans="1:9" ht="17.45" customHeight="1" x14ac:dyDescent="0.25">
      <c r="A64" s="53"/>
      <c r="B64" s="59"/>
      <c r="C64" s="21" t="s">
        <v>32</v>
      </c>
      <c r="D64" s="10">
        <f t="shared" si="25"/>
        <v>0</v>
      </c>
      <c r="E64" s="6">
        <v>0</v>
      </c>
      <c r="F64" s="6">
        <v>0</v>
      </c>
      <c r="G64" s="10">
        <v>0</v>
      </c>
      <c r="H64" s="10">
        <v>0</v>
      </c>
      <c r="I64" s="10">
        <v>0</v>
      </c>
    </row>
    <row r="65" spans="1:9" ht="17.45" customHeight="1" x14ac:dyDescent="0.25">
      <c r="A65" s="53"/>
      <c r="B65" s="59"/>
      <c r="C65" s="21" t="s">
        <v>33</v>
      </c>
      <c r="D65" s="10">
        <f t="shared" si="25"/>
        <v>1647253.53</v>
      </c>
      <c r="E65" s="44">
        <v>0</v>
      </c>
      <c r="F65" s="44">
        <v>138020.53</v>
      </c>
      <c r="G65" s="44">
        <v>483480</v>
      </c>
      <c r="H65" s="44">
        <v>502820</v>
      </c>
      <c r="I65" s="44">
        <v>522933</v>
      </c>
    </row>
    <row r="66" spans="1:9" ht="17.45" customHeight="1" x14ac:dyDescent="0.25">
      <c r="A66" s="53"/>
      <c r="B66" s="59"/>
      <c r="C66" s="21" t="s">
        <v>34</v>
      </c>
      <c r="D66" s="10">
        <f t="shared" si="25"/>
        <v>0</v>
      </c>
      <c r="E66" s="6">
        <v>0</v>
      </c>
      <c r="F66" s="6">
        <v>0</v>
      </c>
      <c r="G66" s="10">
        <v>0</v>
      </c>
      <c r="H66" s="10">
        <v>0</v>
      </c>
      <c r="I66" s="10">
        <v>0</v>
      </c>
    </row>
    <row r="67" spans="1:9" ht="17.45" customHeight="1" x14ac:dyDescent="0.25">
      <c r="A67" s="53"/>
      <c r="B67" s="59"/>
      <c r="C67" s="21" t="s">
        <v>35</v>
      </c>
      <c r="D67" s="10">
        <f t="shared" si="25"/>
        <v>0</v>
      </c>
      <c r="E67" s="6">
        <v>0</v>
      </c>
      <c r="F67" s="6">
        <v>0</v>
      </c>
      <c r="G67" s="10">
        <v>0</v>
      </c>
      <c r="H67" s="10">
        <v>0</v>
      </c>
      <c r="I67" s="10">
        <v>0</v>
      </c>
    </row>
    <row r="68" spans="1:9" ht="16.899999999999999" customHeight="1" x14ac:dyDescent="0.25">
      <c r="A68" s="53" t="s">
        <v>46</v>
      </c>
      <c r="B68" s="62" t="s">
        <v>67</v>
      </c>
      <c r="C68" s="22" t="s">
        <v>25</v>
      </c>
      <c r="D68" s="9">
        <f>SUM(E68:I68)</f>
        <v>16896697.16</v>
      </c>
      <c r="E68" s="27">
        <f>SUM(E69:E73)</f>
        <v>2714096.24</v>
      </c>
      <c r="F68" s="27">
        <f>SUM(F69:F73)</f>
        <v>3761635.92</v>
      </c>
      <c r="G68" s="24">
        <f t="shared" ref="G68:I68" si="26">SUM(G69:G73)</f>
        <v>3404339</v>
      </c>
      <c r="H68" s="24">
        <f t="shared" si="26"/>
        <v>3472743</v>
      </c>
      <c r="I68" s="24">
        <f t="shared" si="26"/>
        <v>3543883</v>
      </c>
    </row>
    <row r="69" spans="1:9" ht="16.899999999999999" customHeight="1" x14ac:dyDescent="0.25">
      <c r="A69" s="53"/>
      <c r="B69" s="62"/>
      <c r="C69" s="21" t="s">
        <v>31</v>
      </c>
      <c r="D69" s="10">
        <f t="shared" ref="D69:D73" si="27">SUM(E69:I69)</f>
        <v>0</v>
      </c>
      <c r="E69" s="28">
        <v>0</v>
      </c>
      <c r="F69" s="28">
        <v>0</v>
      </c>
      <c r="G69" s="10">
        <v>0</v>
      </c>
      <c r="H69" s="10">
        <v>0</v>
      </c>
      <c r="I69" s="10">
        <v>0</v>
      </c>
    </row>
    <row r="70" spans="1:9" ht="16.899999999999999" customHeight="1" x14ac:dyDescent="0.25">
      <c r="A70" s="53"/>
      <c r="B70" s="62"/>
      <c r="C70" s="21" t="s">
        <v>32</v>
      </c>
      <c r="D70" s="10">
        <f t="shared" si="27"/>
        <v>0</v>
      </c>
      <c r="E70" s="28">
        <v>0</v>
      </c>
      <c r="F70" s="28">
        <v>0</v>
      </c>
      <c r="G70" s="10">
        <v>0</v>
      </c>
      <c r="H70" s="10">
        <v>0</v>
      </c>
      <c r="I70" s="10">
        <v>0</v>
      </c>
    </row>
    <row r="71" spans="1:9" ht="16.899999999999999" customHeight="1" x14ac:dyDescent="0.25">
      <c r="A71" s="53"/>
      <c r="B71" s="62"/>
      <c r="C71" s="21" t="s">
        <v>33</v>
      </c>
      <c r="D71" s="10">
        <f>SUM(E71:I71)</f>
        <v>16896697.16</v>
      </c>
      <c r="E71" s="28">
        <f>SUM(E74)</f>
        <v>2714096.24</v>
      </c>
      <c r="F71" s="28">
        <f>SUM(F74)</f>
        <v>3761635.92</v>
      </c>
      <c r="G71" s="28">
        <f>SUM(G74)</f>
        <v>3404339</v>
      </c>
      <c r="H71" s="28">
        <f>SUM(H74)</f>
        <v>3472743</v>
      </c>
      <c r="I71" s="28">
        <f>SUM(I74)</f>
        <v>3543883</v>
      </c>
    </row>
    <row r="72" spans="1:9" ht="16.899999999999999" customHeight="1" x14ac:dyDescent="0.25">
      <c r="A72" s="53"/>
      <c r="B72" s="62"/>
      <c r="C72" s="21" t="s">
        <v>34</v>
      </c>
      <c r="D72" s="10">
        <f t="shared" si="27"/>
        <v>0</v>
      </c>
      <c r="E72" s="28">
        <v>0</v>
      </c>
      <c r="F72" s="28">
        <v>0</v>
      </c>
      <c r="G72" s="10">
        <v>0</v>
      </c>
      <c r="H72" s="10">
        <v>0</v>
      </c>
      <c r="I72" s="10">
        <v>0</v>
      </c>
    </row>
    <row r="73" spans="1:9" ht="16.899999999999999" customHeight="1" x14ac:dyDescent="0.25">
      <c r="A73" s="53"/>
      <c r="B73" s="62"/>
      <c r="C73" s="21" t="s">
        <v>35</v>
      </c>
      <c r="D73" s="10">
        <f t="shared" si="27"/>
        <v>0</v>
      </c>
      <c r="E73" s="28">
        <v>0</v>
      </c>
      <c r="F73" s="28">
        <v>0</v>
      </c>
      <c r="G73" s="10">
        <v>0</v>
      </c>
      <c r="H73" s="10">
        <v>0</v>
      </c>
      <c r="I73" s="10">
        <v>0</v>
      </c>
    </row>
    <row r="74" spans="1:9" ht="19.149999999999999" customHeight="1" x14ac:dyDescent="0.25">
      <c r="A74" s="53" t="s">
        <v>87</v>
      </c>
      <c r="B74" s="59" t="s">
        <v>73</v>
      </c>
      <c r="C74" s="22" t="s">
        <v>25</v>
      </c>
      <c r="D74" s="9">
        <f>SUM(E74:I74)</f>
        <v>16896697.16</v>
      </c>
      <c r="E74" s="24">
        <f>SUM(E75:E79)</f>
        <v>2714096.24</v>
      </c>
      <c r="F74" s="24">
        <f>SUM(F75:F79)</f>
        <v>3761635.92</v>
      </c>
      <c r="G74" s="24">
        <f t="shared" ref="G74:I74" si="28">SUM(G75:G79)</f>
        <v>3404339</v>
      </c>
      <c r="H74" s="24">
        <f t="shared" si="28"/>
        <v>3472743</v>
      </c>
      <c r="I74" s="24">
        <f t="shared" si="28"/>
        <v>3543883</v>
      </c>
    </row>
    <row r="75" spans="1:9" ht="19.149999999999999" customHeight="1" x14ac:dyDescent="0.25">
      <c r="A75" s="53"/>
      <c r="B75" s="59"/>
      <c r="C75" s="21" t="s">
        <v>31</v>
      </c>
      <c r="D75" s="10">
        <f t="shared" ref="D75:D79" si="29">SUM(E75:I75)</f>
        <v>0</v>
      </c>
      <c r="E75" s="6">
        <v>0</v>
      </c>
      <c r="F75" s="6">
        <v>0</v>
      </c>
      <c r="G75" s="10">
        <v>0</v>
      </c>
      <c r="H75" s="10">
        <v>0</v>
      </c>
      <c r="I75" s="10">
        <v>0</v>
      </c>
    </row>
    <row r="76" spans="1:9" ht="19.149999999999999" customHeight="1" x14ac:dyDescent="0.25">
      <c r="A76" s="53"/>
      <c r="B76" s="59"/>
      <c r="C76" s="21" t="s">
        <v>32</v>
      </c>
      <c r="D76" s="10">
        <f t="shared" si="29"/>
        <v>0</v>
      </c>
      <c r="E76" s="6">
        <v>0</v>
      </c>
      <c r="F76" s="6">
        <v>0</v>
      </c>
      <c r="G76" s="10">
        <v>0</v>
      </c>
      <c r="H76" s="10">
        <v>0</v>
      </c>
      <c r="I76" s="10">
        <v>0</v>
      </c>
    </row>
    <row r="77" spans="1:9" ht="19.149999999999999" customHeight="1" x14ac:dyDescent="0.25">
      <c r="A77" s="53"/>
      <c r="B77" s="59"/>
      <c r="C77" s="21" t="s">
        <v>33</v>
      </c>
      <c r="D77" s="10">
        <f t="shared" si="29"/>
        <v>16896697.16</v>
      </c>
      <c r="E77" s="6">
        <v>2714096.24</v>
      </c>
      <c r="F77" s="6">
        <v>3761635.92</v>
      </c>
      <c r="G77" s="10">
        <v>3404339</v>
      </c>
      <c r="H77" s="10">
        <v>3472743</v>
      </c>
      <c r="I77" s="10">
        <v>3543883</v>
      </c>
    </row>
    <row r="78" spans="1:9" ht="19.149999999999999" customHeight="1" x14ac:dyDescent="0.25">
      <c r="A78" s="53"/>
      <c r="B78" s="59"/>
      <c r="C78" s="21" t="s">
        <v>34</v>
      </c>
      <c r="D78" s="10">
        <f t="shared" si="29"/>
        <v>0</v>
      </c>
      <c r="E78" s="6">
        <v>0</v>
      </c>
      <c r="F78" s="6">
        <v>0</v>
      </c>
      <c r="G78" s="10">
        <v>0</v>
      </c>
      <c r="H78" s="10">
        <v>0</v>
      </c>
      <c r="I78" s="10">
        <v>0</v>
      </c>
    </row>
    <row r="79" spans="1:9" ht="19.149999999999999" customHeight="1" x14ac:dyDescent="0.25">
      <c r="A79" s="53"/>
      <c r="B79" s="59"/>
      <c r="C79" s="21" t="s">
        <v>35</v>
      </c>
      <c r="D79" s="10">
        <f t="shared" si="29"/>
        <v>0</v>
      </c>
      <c r="E79" s="6">
        <v>0</v>
      </c>
      <c r="F79" s="6">
        <v>0</v>
      </c>
      <c r="G79" s="10">
        <v>0</v>
      </c>
      <c r="H79" s="10">
        <v>0</v>
      </c>
      <c r="I79" s="10">
        <v>0</v>
      </c>
    </row>
    <row r="80" spans="1:9" ht="16.899999999999999" customHeight="1" x14ac:dyDescent="0.25">
      <c r="A80" s="53" t="s">
        <v>47</v>
      </c>
      <c r="B80" s="62" t="s">
        <v>68</v>
      </c>
      <c r="C80" s="22" t="s">
        <v>25</v>
      </c>
      <c r="D80" s="9">
        <f>SUM(E80:I80)</f>
        <v>4690086.03</v>
      </c>
      <c r="E80" s="27">
        <f>SUM(E81:E85)</f>
        <v>804324.03</v>
      </c>
      <c r="F80" s="27">
        <f>SUM(F81:F85)</f>
        <v>947837</v>
      </c>
      <c r="G80" s="24">
        <f t="shared" ref="G80:I80" si="30">SUM(G81:G85)</f>
        <v>941160</v>
      </c>
      <c r="H80" s="24">
        <f t="shared" si="30"/>
        <v>978806</v>
      </c>
      <c r="I80" s="24">
        <f t="shared" si="30"/>
        <v>1017959</v>
      </c>
    </row>
    <row r="81" spans="1:9" ht="16.899999999999999" customHeight="1" x14ac:dyDescent="0.25">
      <c r="A81" s="53"/>
      <c r="B81" s="62"/>
      <c r="C81" s="21" t="s">
        <v>31</v>
      </c>
      <c r="D81" s="10">
        <f t="shared" ref="D81:D82" si="31">SUM(E81:I81)</f>
        <v>0</v>
      </c>
      <c r="E81" s="28">
        <v>0</v>
      </c>
      <c r="F81" s="28">
        <v>0</v>
      </c>
      <c r="G81" s="10">
        <v>0</v>
      </c>
      <c r="H81" s="10">
        <v>0</v>
      </c>
      <c r="I81" s="10">
        <v>0</v>
      </c>
    </row>
    <row r="82" spans="1:9" ht="16.899999999999999" customHeight="1" x14ac:dyDescent="0.25">
      <c r="A82" s="53"/>
      <c r="B82" s="62"/>
      <c r="C82" s="21" t="s">
        <v>32</v>
      </c>
      <c r="D82" s="10">
        <f t="shared" si="31"/>
        <v>0</v>
      </c>
      <c r="E82" s="28">
        <v>0</v>
      </c>
      <c r="F82" s="28">
        <v>0</v>
      </c>
      <c r="G82" s="10">
        <v>0</v>
      </c>
      <c r="H82" s="10">
        <v>0</v>
      </c>
      <c r="I82" s="10">
        <v>0</v>
      </c>
    </row>
    <row r="83" spans="1:9" ht="16.899999999999999" customHeight="1" x14ac:dyDescent="0.25">
      <c r="A83" s="53"/>
      <c r="B83" s="62"/>
      <c r="C83" s="21" t="s">
        <v>33</v>
      </c>
      <c r="D83" s="10">
        <f>SUM(E83:I83)</f>
        <v>4690086.03</v>
      </c>
      <c r="E83" s="28">
        <f>SUM(E86)</f>
        <v>804324.03</v>
      </c>
      <c r="F83" s="28">
        <f>SUM(F86)</f>
        <v>947837</v>
      </c>
      <c r="G83" s="28">
        <f>SUM(G86)</f>
        <v>941160</v>
      </c>
      <c r="H83" s="28">
        <f>SUM(H86)</f>
        <v>978806</v>
      </c>
      <c r="I83" s="28">
        <f>SUM(I86)</f>
        <v>1017959</v>
      </c>
    </row>
    <row r="84" spans="1:9" ht="16.899999999999999" customHeight="1" x14ac:dyDescent="0.25">
      <c r="A84" s="53"/>
      <c r="B84" s="62"/>
      <c r="C84" s="21" t="s">
        <v>34</v>
      </c>
      <c r="D84" s="10">
        <f t="shared" ref="D84:D85" si="32">SUM(E84:I84)</f>
        <v>0</v>
      </c>
      <c r="E84" s="28">
        <v>0</v>
      </c>
      <c r="F84" s="28">
        <v>0</v>
      </c>
      <c r="G84" s="10">
        <v>0</v>
      </c>
      <c r="H84" s="10">
        <v>0</v>
      </c>
      <c r="I84" s="10">
        <v>0</v>
      </c>
    </row>
    <row r="85" spans="1:9" ht="16.899999999999999" customHeight="1" x14ac:dyDescent="0.25">
      <c r="A85" s="53"/>
      <c r="B85" s="62"/>
      <c r="C85" s="21" t="s">
        <v>35</v>
      </c>
      <c r="D85" s="10">
        <f t="shared" si="32"/>
        <v>0</v>
      </c>
      <c r="E85" s="28">
        <v>0</v>
      </c>
      <c r="F85" s="28">
        <v>0</v>
      </c>
      <c r="G85" s="10">
        <v>0</v>
      </c>
      <c r="H85" s="10">
        <v>0</v>
      </c>
      <c r="I85" s="10">
        <v>0</v>
      </c>
    </row>
    <row r="86" spans="1:9" ht="16.899999999999999" customHeight="1" x14ac:dyDescent="0.25">
      <c r="A86" s="53" t="s">
        <v>88</v>
      </c>
      <c r="B86" s="64" t="s">
        <v>74</v>
      </c>
      <c r="C86" s="22" t="s">
        <v>25</v>
      </c>
      <c r="D86" s="9">
        <f>SUM(E86:I86)</f>
        <v>4690086.03</v>
      </c>
      <c r="E86" s="24">
        <f>SUM(E87:E91)</f>
        <v>804324.03</v>
      </c>
      <c r="F86" s="24">
        <f>SUM(F87:F91)</f>
        <v>947837</v>
      </c>
      <c r="G86" s="24">
        <f t="shared" ref="G86:I86" si="33">SUM(G87:G91)</f>
        <v>941160</v>
      </c>
      <c r="H86" s="24">
        <f t="shared" si="33"/>
        <v>978806</v>
      </c>
      <c r="I86" s="24">
        <f t="shared" si="33"/>
        <v>1017959</v>
      </c>
    </row>
    <row r="87" spans="1:9" ht="16.899999999999999" customHeight="1" x14ac:dyDescent="0.25">
      <c r="A87" s="53"/>
      <c r="B87" s="64"/>
      <c r="C87" s="21" t="s">
        <v>31</v>
      </c>
      <c r="D87" s="10">
        <f t="shared" ref="D87:D91" si="34">SUM(E87:I87)</f>
        <v>0</v>
      </c>
      <c r="E87" s="6">
        <v>0</v>
      </c>
      <c r="F87" s="6">
        <v>0</v>
      </c>
      <c r="G87" s="10">
        <v>0</v>
      </c>
      <c r="H87" s="10">
        <v>0</v>
      </c>
      <c r="I87" s="10">
        <v>0</v>
      </c>
    </row>
    <row r="88" spans="1:9" ht="16.899999999999999" customHeight="1" x14ac:dyDescent="0.25">
      <c r="A88" s="53"/>
      <c r="B88" s="64"/>
      <c r="C88" s="21" t="s">
        <v>32</v>
      </c>
      <c r="D88" s="10">
        <f t="shared" si="34"/>
        <v>0</v>
      </c>
      <c r="E88" s="6">
        <v>0</v>
      </c>
      <c r="F88" s="6">
        <v>0</v>
      </c>
      <c r="G88" s="10">
        <v>0</v>
      </c>
      <c r="H88" s="10">
        <v>0</v>
      </c>
      <c r="I88" s="10">
        <v>0</v>
      </c>
    </row>
    <row r="89" spans="1:9" ht="16.899999999999999" customHeight="1" x14ac:dyDescent="0.25">
      <c r="A89" s="53"/>
      <c r="B89" s="64"/>
      <c r="C89" s="21" t="s">
        <v>33</v>
      </c>
      <c r="D89" s="10">
        <f t="shared" si="34"/>
        <v>4690086.03</v>
      </c>
      <c r="E89" s="6">
        <v>804324.03</v>
      </c>
      <c r="F89" s="10">
        <v>947837</v>
      </c>
      <c r="G89" s="10">
        <v>941160</v>
      </c>
      <c r="H89" s="10">
        <v>978806</v>
      </c>
      <c r="I89" s="10">
        <v>1017959</v>
      </c>
    </row>
    <row r="90" spans="1:9" ht="16.899999999999999" customHeight="1" x14ac:dyDescent="0.25">
      <c r="A90" s="53"/>
      <c r="B90" s="64"/>
      <c r="C90" s="21" t="s">
        <v>34</v>
      </c>
      <c r="D90" s="10">
        <f t="shared" si="34"/>
        <v>0</v>
      </c>
      <c r="E90" s="6">
        <v>0</v>
      </c>
      <c r="F90" s="6">
        <v>0</v>
      </c>
      <c r="G90" s="10">
        <v>0</v>
      </c>
      <c r="H90" s="10">
        <v>0</v>
      </c>
      <c r="I90" s="10">
        <v>0</v>
      </c>
    </row>
    <row r="91" spans="1:9" ht="16.899999999999999" customHeight="1" x14ac:dyDescent="0.25">
      <c r="A91" s="53"/>
      <c r="B91" s="64"/>
      <c r="C91" s="21" t="s">
        <v>35</v>
      </c>
      <c r="D91" s="10">
        <f t="shared" si="34"/>
        <v>0</v>
      </c>
      <c r="E91" s="6">
        <v>0</v>
      </c>
      <c r="F91" s="6">
        <v>0</v>
      </c>
      <c r="G91" s="10">
        <v>0</v>
      </c>
      <c r="H91" s="10">
        <v>0</v>
      </c>
      <c r="I91" s="10">
        <v>0</v>
      </c>
    </row>
    <row r="92" spans="1:9" ht="16.899999999999999" customHeight="1" x14ac:dyDescent="0.25">
      <c r="A92" s="53" t="s">
        <v>48</v>
      </c>
      <c r="B92" s="62" t="s">
        <v>69</v>
      </c>
      <c r="C92" s="22" t="s">
        <v>25</v>
      </c>
      <c r="D92" s="9">
        <f>SUM(E92:I92)</f>
        <v>5930931.7599999998</v>
      </c>
      <c r="E92" s="27">
        <f>SUM(E93:E97)</f>
        <v>930560.76</v>
      </c>
      <c r="F92" s="27">
        <f>SUM(F93:F97)</f>
        <v>1315150</v>
      </c>
      <c r="G92" s="24">
        <f t="shared" ref="G92:I92" si="35">SUM(G93:G97)</f>
        <v>1180556</v>
      </c>
      <c r="H92" s="24">
        <f t="shared" si="35"/>
        <v>1227777</v>
      </c>
      <c r="I92" s="24">
        <f t="shared" si="35"/>
        <v>1276888</v>
      </c>
    </row>
    <row r="93" spans="1:9" ht="16.899999999999999" customHeight="1" x14ac:dyDescent="0.25">
      <c r="A93" s="53"/>
      <c r="B93" s="62"/>
      <c r="C93" s="21" t="s">
        <v>31</v>
      </c>
      <c r="D93" s="10">
        <f t="shared" ref="D93:D94" si="36">SUM(E93:I93)</f>
        <v>0</v>
      </c>
      <c r="E93" s="28">
        <v>0</v>
      </c>
      <c r="F93" s="28">
        <v>0</v>
      </c>
      <c r="G93" s="10">
        <v>0</v>
      </c>
      <c r="H93" s="10">
        <v>0</v>
      </c>
      <c r="I93" s="10">
        <v>0</v>
      </c>
    </row>
    <row r="94" spans="1:9" ht="16.899999999999999" customHeight="1" x14ac:dyDescent="0.25">
      <c r="A94" s="53"/>
      <c r="B94" s="62"/>
      <c r="C94" s="21" t="s">
        <v>32</v>
      </c>
      <c r="D94" s="10">
        <f t="shared" si="36"/>
        <v>0</v>
      </c>
      <c r="E94" s="28">
        <v>0</v>
      </c>
      <c r="F94" s="28">
        <v>0</v>
      </c>
      <c r="G94" s="10">
        <v>0</v>
      </c>
      <c r="H94" s="10">
        <v>0</v>
      </c>
      <c r="I94" s="10">
        <v>0</v>
      </c>
    </row>
    <row r="95" spans="1:9" ht="16.899999999999999" customHeight="1" x14ac:dyDescent="0.25">
      <c r="A95" s="53"/>
      <c r="B95" s="62"/>
      <c r="C95" s="21" t="s">
        <v>33</v>
      </c>
      <c r="D95" s="10">
        <f>SUM(E95:I95)</f>
        <v>5930931.7599999998</v>
      </c>
      <c r="E95" s="28">
        <f>SUM(E98)</f>
        <v>930560.76</v>
      </c>
      <c r="F95" s="28">
        <f>SUM(F98)</f>
        <v>1315150</v>
      </c>
      <c r="G95" s="28">
        <f>SUM(G98)</f>
        <v>1180556</v>
      </c>
      <c r="H95" s="28">
        <f>SUM(H98)</f>
        <v>1227777</v>
      </c>
      <c r="I95" s="28">
        <f>SUM(I98)</f>
        <v>1276888</v>
      </c>
    </row>
    <row r="96" spans="1:9" ht="16.899999999999999" customHeight="1" x14ac:dyDescent="0.25">
      <c r="A96" s="53"/>
      <c r="B96" s="62"/>
      <c r="C96" s="21" t="s">
        <v>34</v>
      </c>
      <c r="D96" s="10">
        <f t="shared" ref="D96:D97" si="37">SUM(E96:I96)</f>
        <v>0</v>
      </c>
      <c r="E96" s="28">
        <v>0</v>
      </c>
      <c r="F96" s="28">
        <v>0</v>
      </c>
      <c r="G96" s="10">
        <v>0</v>
      </c>
      <c r="H96" s="10">
        <v>0</v>
      </c>
      <c r="I96" s="10">
        <v>0</v>
      </c>
    </row>
    <row r="97" spans="1:9" ht="16.899999999999999" customHeight="1" x14ac:dyDescent="0.25">
      <c r="A97" s="53"/>
      <c r="B97" s="62"/>
      <c r="C97" s="21" t="s">
        <v>35</v>
      </c>
      <c r="D97" s="10">
        <f t="shared" si="37"/>
        <v>0</v>
      </c>
      <c r="E97" s="28">
        <v>0</v>
      </c>
      <c r="F97" s="28">
        <v>0</v>
      </c>
      <c r="G97" s="10">
        <v>0</v>
      </c>
      <c r="H97" s="10">
        <v>0</v>
      </c>
      <c r="I97" s="10">
        <v>0</v>
      </c>
    </row>
    <row r="98" spans="1:9" ht="16.899999999999999" customHeight="1" x14ac:dyDescent="0.25">
      <c r="A98" s="53" t="s">
        <v>89</v>
      </c>
      <c r="B98" s="64" t="s">
        <v>75</v>
      </c>
      <c r="C98" s="22" t="s">
        <v>25</v>
      </c>
      <c r="D98" s="9">
        <f>SUM(E98:I98)</f>
        <v>5930931.7599999998</v>
      </c>
      <c r="E98" s="24">
        <f>SUM(E99:E103)</f>
        <v>930560.76</v>
      </c>
      <c r="F98" s="24">
        <f>SUM(F99:F103)</f>
        <v>1315150</v>
      </c>
      <c r="G98" s="24">
        <f t="shared" ref="G98:I98" si="38">SUM(G99:G103)</f>
        <v>1180556</v>
      </c>
      <c r="H98" s="24">
        <f t="shared" si="38"/>
        <v>1227777</v>
      </c>
      <c r="I98" s="24">
        <f t="shared" si="38"/>
        <v>1276888</v>
      </c>
    </row>
    <row r="99" spans="1:9" ht="16.899999999999999" customHeight="1" x14ac:dyDescent="0.25">
      <c r="A99" s="53"/>
      <c r="B99" s="64"/>
      <c r="C99" s="21" t="s">
        <v>31</v>
      </c>
      <c r="D99" s="10">
        <f t="shared" ref="D99:D103" si="39">SUM(E99:I99)</f>
        <v>0</v>
      </c>
      <c r="E99" s="6">
        <v>0</v>
      </c>
      <c r="F99" s="6">
        <v>0</v>
      </c>
      <c r="G99" s="10">
        <v>0</v>
      </c>
      <c r="H99" s="10">
        <v>0</v>
      </c>
      <c r="I99" s="10">
        <v>0</v>
      </c>
    </row>
    <row r="100" spans="1:9" ht="16.899999999999999" customHeight="1" x14ac:dyDescent="0.25">
      <c r="A100" s="53"/>
      <c r="B100" s="64"/>
      <c r="C100" s="21" t="s">
        <v>32</v>
      </c>
      <c r="D100" s="10">
        <f t="shared" si="39"/>
        <v>0</v>
      </c>
      <c r="E100" s="6">
        <v>0</v>
      </c>
      <c r="F100" s="6">
        <v>0</v>
      </c>
      <c r="G100" s="10">
        <v>0</v>
      </c>
      <c r="H100" s="10">
        <v>0</v>
      </c>
      <c r="I100" s="10">
        <v>0</v>
      </c>
    </row>
    <row r="101" spans="1:9" ht="16.899999999999999" customHeight="1" x14ac:dyDescent="0.25">
      <c r="A101" s="53"/>
      <c r="B101" s="64"/>
      <c r="C101" s="21" t="s">
        <v>33</v>
      </c>
      <c r="D101" s="10">
        <f t="shared" si="39"/>
        <v>5930931.7599999998</v>
      </c>
      <c r="E101" s="20">
        <v>930560.76</v>
      </c>
      <c r="F101" s="44">
        <v>1315150</v>
      </c>
      <c r="G101" s="44">
        <v>1180556</v>
      </c>
      <c r="H101" s="44">
        <v>1227777</v>
      </c>
      <c r="I101" s="44">
        <v>1276888</v>
      </c>
    </row>
    <row r="102" spans="1:9" ht="16.899999999999999" customHeight="1" x14ac:dyDescent="0.25">
      <c r="A102" s="53"/>
      <c r="B102" s="64"/>
      <c r="C102" s="21" t="s">
        <v>34</v>
      </c>
      <c r="D102" s="10">
        <f t="shared" si="39"/>
        <v>0</v>
      </c>
      <c r="E102" s="6">
        <v>0</v>
      </c>
      <c r="F102" s="6">
        <v>0</v>
      </c>
      <c r="G102" s="10">
        <v>0</v>
      </c>
      <c r="H102" s="10">
        <v>0</v>
      </c>
      <c r="I102" s="10">
        <v>0</v>
      </c>
    </row>
    <row r="103" spans="1:9" ht="16.899999999999999" customHeight="1" x14ac:dyDescent="0.25">
      <c r="A103" s="53"/>
      <c r="B103" s="64"/>
      <c r="C103" s="21" t="s">
        <v>35</v>
      </c>
      <c r="D103" s="10">
        <f t="shared" si="39"/>
        <v>0</v>
      </c>
      <c r="E103" s="6">
        <v>0</v>
      </c>
      <c r="F103" s="6">
        <v>0</v>
      </c>
      <c r="G103" s="10">
        <v>0</v>
      </c>
      <c r="H103" s="10">
        <v>0</v>
      </c>
      <c r="I103" s="10">
        <v>0</v>
      </c>
    </row>
    <row r="104" spans="1:9" ht="16.899999999999999" customHeight="1" x14ac:dyDescent="0.25">
      <c r="A104" s="53" t="s">
        <v>90</v>
      </c>
      <c r="B104" s="62" t="s">
        <v>70</v>
      </c>
      <c r="C104" s="22" t="s">
        <v>25</v>
      </c>
      <c r="D104" s="9">
        <f>SUM(E104:I104)</f>
        <v>45454038.329999998</v>
      </c>
      <c r="E104" s="27">
        <f>SUM(E105:E109)</f>
        <v>8684927.3300000001</v>
      </c>
      <c r="F104" s="27">
        <f>SUM(F105:F109)</f>
        <v>8705000</v>
      </c>
      <c r="G104" s="24">
        <f t="shared" ref="G104:I104" si="40">SUM(G105:G109)</f>
        <v>9329200</v>
      </c>
      <c r="H104" s="24">
        <f t="shared" si="40"/>
        <v>9354368</v>
      </c>
      <c r="I104" s="24">
        <f t="shared" si="40"/>
        <v>9380543</v>
      </c>
    </row>
    <row r="105" spans="1:9" ht="16.899999999999999" customHeight="1" x14ac:dyDescent="0.25">
      <c r="A105" s="53"/>
      <c r="B105" s="62"/>
      <c r="C105" s="21" t="s">
        <v>31</v>
      </c>
      <c r="D105" s="10">
        <f t="shared" ref="D105:D109" si="41">SUM(E105:I105)</f>
        <v>0</v>
      </c>
      <c r="E105" s="28">
        <v>0</v>
      </c>
      <c r="F105" s="28">
        <v>0</v>
      </c>
      <c r="G105" s="10">
        <v>0</v>
      </c>
      <c r="H105" s="10">
        <v>0</v>
      </c>
      <c r="I105" s="10">
        <v>0</v>
      </c>
    </row>
    <row r="106" spans="1:9" ht="16.899999999999999" customHeight="1" x14ac:dyDescent="0.25">
      <c r="A106" s="53"/>
      <c r="B106" s="62"/>
      <c r="C106" s="21" t="s">
        <v>32</v>
      </c>
      <c r="D106" s="10">
        <f t="shared" si="41"/>
        <v>0</v>
      </c>
      <c r="E106" s="28">
        <v>0</v>
      </c>
      <c r="F106" s="28">
        <v>0</v>
      </c>
      <c r="G106" s="10">
        <v>0</v>
      </c>
      <c r="H106" s="10">
        <v>0</v>
      </c>
      <c r="I106" s="10">
        <v>0</v>
      </c>
    </row>
    <row r="107" spans="1:9" ht="16.899999999999999" customHeight="1" x14ac:dyDescent="0.25">
      <c r="A107" s="53"/>
      <c r="B107" s="62"/>
      <c r="C107" s="21" t="s">
        <v>33</v>
      </c>
      <c r="D107" s="10">
        <f t="shared" si="41"/>
        <v>45454038.329999998</v>
      </c>
      <c r="E107" s="28">
        <f>SUM(E110,E116,E122)</f>
        <v>8684927.3300000001</v>
      </c>
      <c r="F107" s="28">
        <f>SUM(F110,F116,F122)</f>
        <v>8705000</v>
      </c>
      <c r="G107" s="28">
        <f>SUM(G110,G116,G122)</f>
        <v>9329200</v>
      </c>
      <c r="H107" s="28">
        <f>SUM(H110,H116,H122)</f>
        <v>9354368</v>
      </c>
      <c r="I107" s="28">
        <f>SUM(I110,I116,I122)</f>
        <v>9380543</v>
      </c>
    </row>
    <row r="108" spans="1:9" ht="16.899999999999999" customHeight="1" x14ac:dyDescent="0.25">
      <c r="A108" s="53"/>
      <c r="B108" s="62"/>
      <c r="C108" s="21" t="s">
        <v>34</v>
      </c>
      <c r="D108" s="10">
        <f t="shared" si="41"/>
        <v>0</v>
      </c>
      <c r="E108" s="28">
        <v>0</v>
      </c>
      <c r="F108" s="28">
        <v>0</v>
      </c>
      <c r="G108" s="10">
        <v>0</v>
      </c>
      <c r="H108" s="10">
        <v>0</v>
      </c>
      <c r="I108" s="10">
        <v>0</v>
      </c>
    </row>
    <row r="109" spans="1:9" ht="16.899999999999999" customHeight="1" x14ac:dyDescent="0.25">
      <c r="A109" s="53"/>
      <c r="B109" s="62"/>
      <c r="C109" s="21" t="s">
        <v>35</v>
      </c>
      <c r="D109" s="10">
        <f t="shared" si="41"/>
        <v>0</v>
      </c>
      <c r="E109" s="28">
        <v>0</v>
      </c>
      <c r="F109" s="28">
        <v>0</v>
      </c>
      <c r="G109" s="10">
        <v>0</v>
      </c>
      <c r="H109" s="10">
        <v>0</v>
      </c>
      <c r="I109" s="10">
        <v>0</v>
      </c>
    </row>
    <row r="110" spans="1:9" ht="16.899999999999999" customHeight="1" x14ac:dyDescent="0.25">
      <c r="A110" s="53" t="s">
        <v>91</v>
      </c>
      <c r="B110" s="54" t="s">
        <v>76</v>
      </c>
      <c r="C110" s="22" t="s">
        <v>25</v>
      </c>
      <c r="D110" s="9">
        <f>SUM(E110:I110)</f>
        <v>40500000</v>
      </c>
      <c r="E110" s="29">
        <f>SUM(E111:E115)</f>
        <v>8100000</v>
      </c>
      <c r="F110" s="29">
        <f>SUM(F111:F115)</f>
        <v>8100000</v>
      </c>
      <c r="G110" s="24">
        <f t="shared" ref="G110:I110" si="42">SUM(G111:G115)</f>
        <v>8100000</v>
      </c>
      <c r="H110" s="24">
        <f t="shared" si="42"/>
        <v>8100000</v>
      </c>
      <c r="I110" s="24">
        <f t="shared" si="42"/>
        <v>8100000</v>
      </c>
    </row>
    <row r="111" spans="1:9" ht="16.899999999999999" customHeight="1" x14ac:dyDescent="0.25">
      <c r="A111" s="53"/>
      <c r="B111" s="54"/>
      <c r="C111" s="21" t="s">
        <v>31</v>
      </c>
      <c r="D111" s="10">
        <f>SUM(E111:I111)</f>
        <v>0</v>
      </c>
      <c r="E111" s="26">
        <v>0</v>
      </c>
      <c r="F111" s="26">
        <v>0</v>
      </c>
      <c r="G111" s="10">
        <v>0</v>
      </c>
      <c r="H111" s="10">
        <v>0</v>
      </c>
      <c r="I111" s="10">
        <v>0</v>
      </c>
    </row>
    <row r="112" spans="1:9" ht="16.899999999999999" customHeight="1" x14ac:dyDescent="0.25">
      <c r="A112" s="53"/>
      <c r="B112" s="54"/>
      <c r="C112" s="21" t="s">
        <v>32</v>
      </c>
      <c r="D112" s="10">
        <f t="shared" ref="D112:D115" si="43">SUM(E112:I112)</f>
        <v>0</v>
      </c>
      <c r="E112" s="26">
        <v>0</v>
      </c>
      <c r="F112" s="26">
        <v>0</v>
      </c>
      <c r="G112" s="10">
        <v>0</v>
      </c>
      <c r="H112" s="10">
        <v>0</v>
      </c>
      <c r="I112" s="10">
        <v>0</v>
      </c>
    </row>
    <row r="113" spans="1:9" ht="16.899999999999999" customHeight="1" x14ac:dyDescent="0.25">
      <c r="A113" s="53"/>
      <c r="B113" s="54"/>
      <c r="C113" s="21" t="s">
        <v>33</v>
      </c>
      <c r="D113" s="10">
        <f t="shared" si="43"/>
        <v>40500000</v>
      </c>
      <c r="E113" s="26">
        <v>8100000</v>
      </c>
      <c r="F113" s="26">
        <v>8100000</v>
      </c>
      <c r="G113" s="26">
        <v>8100000</v>
      </c>
      <c r="H113" s="26">
        <v>8100000</v>
      </c>
      <c r="I113" s="26">
        <v>8100000</v>
      </c>
    </row>
    <row r="114" spans="1:9" ht="16.899999999999999" customHeight="1" x14ac:dyDescent="0.25">
      <c r="A114" s="53"/>
      <c r="B114" s="54"/>
      <c r="C114" s="21" t="s">
        <v>34</v>
      </c>
      <c r="D114" s="10">
        <f t="shared" si="43"/>
        <v>0</v>
      </c>
      <c r="E114" s="26">
        <v>0</v>
      </c>
      <c r="F114" s="26">
        <v>0</v>
      </c>
      <c r="G114" s="10">
        <v>0</v>
      </c>
      <c r="H114" s="10">
        <v>0</v>
      </c>
      <c r="I114" s="10">
        <v>0</v>
      </c>
    </row>
    <row r="115" spans="1:9" ht="16.899999999999999" customHeight="1" x14ac:dyDescent="0.25">
      <c r="A115" s="53"/>
      <c r="B115" s="54"/>
      <c r="C115" s="21" t="s">
        <v>35</v>
      </c>
      <c r="D115" s="10">
        <f t="shared" si="43"/>
        <v>0</v>
      </c>
      <c r="E115" s="25">
        <v>0</v>
      </c>
      <c r="F115" s="25">
        <v>0</v>
      </c>
      <c r="G115" s="10">
        <v>0</v>
      </c>
      <c r="H115" s="10">
        <v>0</v>
      </c>
      <c r="I115" s="10">
        <v>0</v>
      </c>
    </row>
    <row r="116" spans="1:9" ht="16.899999999999999" customHeight="1" x14ac:dyDescent="0.25">
      <c r="A116" s="53" t="s">
        <v>92</v>
      </c>
      <c r="B116" s="56" t="s">
        <v>85</v>
      </c>
      <c r="C116" s="22" t="s">
        <v>25</v>
      </c>
      <c r="D116" s="9">
        <f>SUM(E116:I116)</f>
        <v>1800000</v>
      </c>
      <c r="E116" s="29">
        <f>SUM(E117:E121)</f>
        <v>0</v>
      </c>
      <c r="F116" s="29">
        <f>SUM(F117:F121)</f>
        <v>0</v>
      </c>
      <c r="G116" s="24">
        <f t="shared" ref="G116:I116" si="44">SUM(G117:G121)</f>
        <v>600000</v>
      </c>
      <c r="H116" s="24">
        <f t="shared" si="44"/>
        <v>600000</v>
      </c>
      <c r="I116" s="24">
        <f t="shared" si="44"/>
        <v>600000</v>
      </c>
    </row>
    <row r="117" spans="1:9" ht="16.899999999999999" customHeight="1" x14ac:dyDescent="0.25">
      <c r="A117" s="53"/>
      <c r="B117" s="56"/>
      <c r="C117" s="21" t="s">
        <v>31</v>
      </c>
      <c r="D117" s="10">
        <f t="shared" ref="D117:D118" si="45">SUM(E117:I117)</f>
        <v>0</v>
      </c>
      <c r="E117" s="26">
        <v>0</v>
      </c>
      <c r="F117" s="26">
        <v>0</v>
      </c>
      <c r="G117" s="10">
        <v>0</v>
      </c>
      <c r="H117" s="10">
        <v>0</v>
      </c>
      <c r="I117" s="10">
        <v>0</v>
      </c>
    </row>
    <row r="118" spans="1:9" ht="16.899999999999999" customHeight="1" x14ac:dyDescent="0.25">
      <c r="A118" s="53"/>
      <c r="B118" s="56"/>
      <c r="C118" s="21" t="s">
        <v>32</v>
      </c>
      <c r="D118" s="10">
        <f t="shared" si="45"/>
        <v>0</v>
      </c>
      <c r="E118" s="26">
        <v>0</v>
      </c>
      <c r="F118" s="26">
        <v>0</v>
      </c>
      <c r="G118" s="10">
        <v>0</v>
      </c>
      <c r="H118" s="10">
        <v>0</v>
      </c>
      <c r="I118" s="10">
        <v>0</v>
      </c>
    </row>
    <row r="119" spans="1:9" ht="16.899999999999999" customHeight="1" x14ac:dyDescent="0.25">
      <c r="A119" s="53"/>
      <c r="B119" s="56"/>
      <c r="C119" s="21" t="s">
        <v>33</v>
      </c>
      <c r="D119" s="10">
        <f>SUM(E119:I119)</f>
        <v>1800000</v>
      </c>
      <c r="E119" s="26">
        <v>0</v>
      </c>
      <c r="F119" s="26">
        <v>0</v>
      </c>
      <c r="G119" s="26">
        <v>600000</v>
      </c>
      <c r="H119" s="26">
        <v>600000</v>
      </c>
      <c r="I119" s="26">
        <v>600000</v>
      </c>
    </row>
    <row r="120" spans="1:9" ht="16.899999999999999" customHeight="1" x14ac:dyDescent="0.25">
      <c r="A120" s="53"/>
      <c r="B120" s="56"/>
      <c r="C120" s="21" t="s">
        <v>34</v>
      </c>
      <c r="D120" s="10">
        <f t="shared" ref="D120:D121" si="46">SUM(E120:I120)</f>
        <v>0</v>
      </c>
      <c r="E120" s="26">
        <v>0</v>
      </c>
      <c r="F120" s="26">
        <v>0</v>
      </c>
      <c r="G120" s="10">
        <v>0</v>
      </c>
      <c r="H120" s="10">
        <v>0</v>
      </c>
      <c r="I120" s="10">
        <v>0</v>
      </c>
    </row>
    <row r="121" spans="1:9" ht="16.899999999999999" customHeight="1" x14ac:dyDescent="0.25">
      <c r="A121" s="53"/>
      <c r="B121" s="56"/>
      <c r="C121" s="21" t="s">
        <v>35</v>
      </c>
      <c r="D121" s="10">
        <f t="shared" si="46"/>
        <v>0</v>
      </c>
      <c r="E121" s="25">
        <v>0</v>
      </c>
      <c r="F121" s="25">
        <v>0</v>
      </c>
      <c r="G121" s="10">
        <v>0</v>
      </c>
      <c r="H121" s="10">
        <v>0</v>
      </c>
      <c r="I121" s="10">
        <v>0</v>
      </c>
    </row>
    <row r="122" spans="1:9" ht="16.899999999999999" customHeight="1" x14ac:dyDescent="0.25">
      <c r="A122" s="53" t="s">
        <v>93</v>
      </c>
      <c r="B122" s="55" t="s">
        <v>77</v>
      </c>
      <c r="C122" s="22" t="s">
        <v>25</v>
      </c>
      <c r="D122" s="9">
        <f>SUM(E122:I122)</f>
        <v>3154038.33</v>
      </c>
      <c r="E122" s="30">
        <f>SUM(E123:E127)</f>
        <v>584927.32999999996</v>
      </c>
      <c r="F122" s="30">
        <f>SUM(F123:F127)</f>
        <v>605000</v>
      </c>
      <c r="G122" s="24">
        <f t="shared" ref="G122:I122" si="47">SUM(G123:G127)</f>
        <v>629200</v>
      </c>
      <c r="H122" s="24">
        <f t="shared" si="47"/>
        <v>654368</v>
      </c>
      <c r="I122" s="24">
        <f t="shared" si="47"/>
        <v>680543</v>
      </c>
    </row>
    <row r="123" spans="1:9" ht="16.899999999999999" customHeight="1" x14ac:dyDescent="0.25">
      <c r="A123" s="53"/>
      <c r="B123" s="55"/>
      <c r="C123" s="21" t="s">
        <v>31</v>
      </c>
      <c r="D123" s="10">
        <f t="shared" ref="D123:D127" si="48">SUM(E123:I123)</f>
        <v>0</v>
      </c>
      <c r="E123" s="25">
        <v>0</v>
      </c>
      <c r="F123" s="25">
        <v>0</v>
      </c>
      <c r="G123" s="10">
        <v>0</v>
      </c>
      <c r="H123" s="10">
        <v>0</v>
      </c>
      <c r="I123" s="10">
        <v>0</v>
      </c>
    </row>
    <row r="124" spans="1:9" ht="16.899999999999999" customHeight="1" x14ac:dyDescent="0.25">
      <c r="A124" s="53"/>
      <c r="B124" s="55"/>
      <c r="C124" s="21" t="s">
        <v>32</v>
      </c>
      <c r="D124" s="10">
        <f t="shared" si="48"/>
        <v>0</v>
      </c>
      <c r="E124" s="25">
        <v>0</v>
      </c>
      <c r="F124" s="25">
        <v>0</v>
      </c>
      <c r="G124" s="10">
        <v>0</v>
      </c>
      <c r="H124" s="10">
        <v>0</v>
      </c>
      <c r="I124" s="10">
        <v>0</v>
      </c>
    </row>
    <row r="125" spans="1:9" ht="16.899999999999999" customHeight="1" x14ac:dyDescent="0.25">
      <c r="A125" s="53"/>
      <c r="B125" s="55"/>
      <c r="C125" s="21" t="s">
        <v>33</v>
      </c>
      <c r="D125" s="10">
        <f t="shared" si="48"/>
        <v>3154038.33</v>
      </c>
      <c r="E125" s="19">
        <v>584927.32999999996</v>
      </c>
      <c r="F125" s="44">
        <v>605000</v>
      </c>
      <c r="G125" s="44">
        <v>629200</v>
      </c>
      <c r="H125" s="44">
        <v>654368</v>
      </c>
      <c r="I125" s="44">
        <v>680543</v>
      </c>
    </row>
    <row r="126" spans="1:9" ht="16.899999999999999" customHeight="1" x14ac:dyDescent="0.25">
      <c r="A126" s="53"/>
      <c r="B126" s="55"/>
      <c r="C126" s="21" t="s">
        <v>34</v>
      </c>
      <c r="D126" s="10">
        <f t="shared" si="48"/>
        <v>0</v>
      </c>
      <c r="E126" s="25">
        <v>0</v>
      </c>
      <c r="F126" s="25">
        <v>0</v>
      </c>
      <c r="G126" s="10">
        <v>0</v>
      </c>
      <c r="H126" s="10">
        <v>0</v>
      </c>
      <c r="I126" s="10">
        <v>0</v>
      </c>
    </row>
    <row r="127" spans="1:9" ht="16.899999999999999" customHeight="1" x14ac:dyDescent="0.25">
      <c r="A127" s="53"/>
      <c r="B127" s="55"/>
      <c r="C127" s="21" t="s">
        <v>35</v>
      </c>
      <c r="D127" s="10">
        <f t="shared" si="48"/>
        <v>0</v>
      </c>
      <c r="E127" s="25">
        <v>0</v>
      </c>
      <c r="F127" s="25">
        <v>0</v>
      </c>
      <c r="G127" s="10">
        <v>0</v>
      </c>
      <c r="H127" s="10">
        <v>0</v>
      </c>
      <c r="I127" s="10">
        <v>0</v>
      </c>
    </row>
  </sheetData>
  <sheetProtection formatCells="0" formatColumns="0" formatRows="0" insertColumns="0" insertRows="0" insertHyperlinks="0" deleteColumns="0" deleteRows="0" sort="0" autoFilter="0" pivotTables="0"/>
  <mergeCells count="53">
    <mergeCell ref="A2:I3"/>
    <mergeCell ref="H5:H6"/>
    <mergeCell ref="E5:E6"/>
    <mergeCell ref="F5:F6"/>
    <mergeCell ref="A104:A109"/>
    <mergeCell ref="B104:B109"/>
    <mergeCell ref="B20:B25"/>
    <mergeCell ref="A20:A25"/>
    <mergeCell ref="B14:B19"/>
    <mergeCell ref="D5:D6"/>
    <mergeCell ref="G5:G6"/>
    <mergeCell ref="D4:I4"/>
    <mergeCell ref="A56:A61"/>
    <mergeCell ref="B56:B61"/>
    <mergeCell ref="A8:A13"/>
    <mergeCell ref="B8:B13"/>
    <mergeCell ref="I5:I6"/>
    <mergeCell ref="B86:B91"/>
    <mergeCell ref="B98:B103"/>
    <mergeCell ref="A62:A67"/>
    <mergeCell ref="A74:A79"/>
    <mergeCell ref="A86:A91"/>
    <mergeCell ref="B62:B67"/>
    <mergeCell ref="B74:B79"/>
    <mergeCell ref="A98:A103"/>
    <mergeCell ref="A68:A73"/>
    <mergeCell ref="B68:B73"/>
    <mergeCell ref="A80:A85"/>
    <mergeCell ref="B80:B85"/>
    <mergeCell ref="A92:A97"/>
    <mergeCell ref="B92:B97"/>
    <mergeCell ref="A1:E1"/>
    <mergeCell ref="F1:I1"/>
    <mergeCell ref="A50:A55"/>
    <mergeCell ref="A14:A19"/>
    <mergeCell ref="B38:B43"/>
    <mergeCell ref="B44:B49"/>
    <mergeCell ref="B50:B55"/>
    <mergeCell ref="A44:A49"/>
    <mergeCell ref="B32:B37"/>
    <mergeCell ref="A32:A37"/>
    <mergeCell ref="A38:A43"/>
    <mergeCell ref="A26:A31"/>
    <mergeCell ref="B26:B31"/>
    <mergeCell ref="A4:A6"/>
    <mergeCell ref="B4:B6"/>
    <mergeCell ref="C4:C6"/>
    <mergeCell ref="A110:A115"/>
    <mergeCell ref="A122:A127"/>
    <mergeCell ref="B110:B115"/>
    <mergeCell ref="B122:B127"/>
    <mergeCell ref="A116:A121"/>
    <mergeCell ref="B116:B121"/>
  </mergeCells>
  <pageMargins left="0.70866141732283472" right="0.70866141732283472" top="0.74803149606299213" bottom="0.74803149606299213" header="0.31496062992125984" footer="0.31496062992125984"/>
  <pageSetup paperSize="9" scale="83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Индикаторы</vt:lpstr>
      <vt:lpstr>Ресурсное обеспечение</vt:lpstr>
      <vt:lpstr>Индикаторы!Область_печати</vt:lpstr>
      <vt:lpstr>'Ресурсное обеспечение'!Область_печати</vt:lpstr>
    </vt:vector>
  </TitlesOfParts>
  <Company>minecon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afanasyevaai</dc:creator>
  <cp:lastModifiedBy>user</cp:lastModifiedBy>
  <cp:lastPrinted>2023-09-27T03:27:24Z</cp:lastPrinted>
  <dcterms:created xsi:type="dcterms:W3CDTF">2017-07-18T07:11:20Z</dcterms:created>
  <dcterms:modified xsi:type="dcterms:W3CDTF">2025-08-26T08:15:41Z</dcterms:modified>
</cp:coreProperties>
</file>