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254.5.3\регистрация\!РАЗМЕЩЕНИЕ НА САЙТ\На портал от Иванской\"/>
    </mc:Choice>
  </mc:AlternateContent>
  <bookViews>
    <workbookView xWindow="-105" yWindow="-105" windowWidth="23250" windowHeight="12570" activeTab="1"/>
  </bookViews>
  <sheets>
    <sheet name="Прил 1 (Индикаторы)" sheetId="3" r:id="rId1"/>
    <sheet name="Прил 2 (Ресурс) вариант 2" sheetId="11" r:id="rId2"/>
    <sheet name="Лист1" sheetId="12" r:id="rId3"/>
  </sheets>
  <definedNames>
    <definedName name="_xlnm.Print_Titles" localSheetId="1">'Прил 2 (Ресурс) вариант 2'!$5:$7</definedName>
    <definedName name="_xlnm.Print_Area" localSheetId="0">'Прил 1 (Индикаторы)'!$A$1:$I$49</definedName>
    <definedName name="_xlnm.Print_Area" localSheetId="1">'Прил 2 (Ресурс) вариант 2'!$A$1:$I$152</definedName>
  </definedNames>
  <calcPr calcId="162913"/>
</workbook>
</file>

<file path=xl/calcChain.xml><?xml version="1.0" encoding="utf-8"?>
<calcChain xmlns="http://schemas.openxmlformats.org/spreadsheetml/2006/main">
  <c r="F16" i="11" l="1"/>
  <c r="F17" i="11"/>
  <c r="I17" i="11" l="1"/>
  <c r="G16" i="11" l="1"/>
  <c r="H16" i="11"/>
  <c r="I16" i="11"/>
  <c r="G17" i="11"/>
  <c r="H17" i="11"/>
  <c r="E17" i="11"/>
  <c r="E16" i="11"/>
  <c r="D134" i="11" l="1"/>
  <c r="D133" i="11"/>
  <c r="D132" i="11"/>
  <c r="D131" i="11"/>
  <c r="D130" i="11"/>
  <c r="I129" i="11"/>
  <c r="H129" i="11"/>
  <c r="G129" i="11"/>
  <c r="F129" i="11"/>
  <c r="E129" i="11"/>
  <c r="D129" i="11" l="1"/>
  <c r="F87" i="11"/>
  <c r="G87" i="11"/>
  <c r="H87" i="11"/>
  <c r="I87" i="11"/>
  <c r="E87" i="11"/>
  <c r="D92" i="11"/>
  <c r="D91" i="11"/>
  <c r="D90" i="11" l="1"/>
  <c r="D89" i="11"/>
  <c r="D88" i="11"/>
  <c r="F15" i="11" l="1"/>
  <c r="G15" i="11"/>
  <c r="H15" i="11"/>
  <c r="I15" i="11"/>
  <c r="F18" i="11"/>
  <c r="G18" i="11"/>
  <c r="H18" i="11"/>
  <c r="I18" i="11"/>
  <c r="F19" i="11"/>
  <c r="G19" i="11"/>
  <c r="H19" i="11"/>
  <c r="I19" i="11"/>
  <c r="E18" i="11"/>
  <c r="E19" i="11"/>
  <c r="E15" i="11"/>
  <c r="F138" i="11" l="1"/>
  <c r="F11" i="11" s="1"/>
  <c r="G138" i="11"/>
  <c r="B49" i="3" l="1"/>
  <c r="B48" i="3"/>
  <c r="E48" i="3"/>
  <c r="F48" i="3"/>
  <c r="G48" i="3"/>
  <c r="H48" i="3"/>
  <c r="I48" i="3"/>
  <c r="E147" i="11"/>
  <c r="E141" i="11"/>
  <c r="E140" i="11"/>
  <c r="E139" i="11"/>
  <c r="E138" i="11"/>
  <c r="E137" i="11"/>
  <c r="E136" i="11"/>
  <c r="E123" i="11"/>
  <c r="E117" i="11"/>
  <c r="E111" i="11"/>
  <c r="E105" i="11"/>
  <c r="E99" i="11"/>
  <c r="E93" i="11"/>
  <c r="E80" i="11"/>
  <c r="E74" i="11"/>
  <c r="E68" i="11"/>
  <c r="E62" i="11"/>
  <c r="E56" i="11"/>
  <c r="E50" i="11"/>
  <c r="E44" i="11"/>
  <c r="E38" i="11"/>
  <c r="E32" i="11"/>
  <c r="E26" i="11"/>
  <c r="E20" i="11"/>
  <c r="E135" i="11" l="1"/>
  <c r="E14" i="11"/>
  <c r="E10" i="11" l="1"/>
  <c r="E12" i="11"/>
  <c r="E13" i="11"/>
  <c r="E9" i="11"/>
  <c r="G14" i="11" l="1"/>
  <c r="F99" i="11"/>
  <c r="E33" i="3" l="1"/>
  <c r="F33" i="3"/>
  <c r="G33" i="3"/>
  <c r="H33" i="3"/>
  <c r="I33" i="3"/>
  <c r="E34" i="3"/>
  <c r="F34" i="3"/>
  <c r="G34" i="3"/>
  <c r="H34" i="3"/>
  <c r="I34" i="3"/>
  <c r="E35" i="3"/>
  <c r="F35" i="3"/>
  <c r="G35" i="3"/>
  <c r="H35" i="3"/>
  <c r="I35" i="3"/>
  <c r="E36" i="3"/>
  <c r="F36" i="3"/>
  <c r="G36" i="3"/>
  <c r="H36" i="3"/>
  <c r="I36" i="3"/>
  <c r="E37" i="3"/>
  <c r="F37" i="3"/>
  <c r="G37" i="3"/>
  <c r="H37" i="3"/>
  <c r="I37" i="3"/>
  <c r="E38" i="3"/>
  <c r="F38" i="3"/>
  <c r="G38" i="3"/>
  <c r="H38" i="3"/>
  <c r="I38" i="3"/>
  <c r="E39" i="3"/>
  <c r="F39" i="3"/>
  <c r="G39" i="3"/>
  <c r="H39" i="3"/>
  <c r="I39" i="3"/>
  <c r="E40" i="3"/>
  <c r="F40" i="3"/>
  <c r="G40" i="3"/>
  <c r="H40" i="3"/>
  <c r="I40" i="3"/>
  <c r="E41" i="3"/>
  <c r="F41" i="3"/>
  <c r="G41" i="3"/>
  <c r="H41" i="3"/>
  <c r="I41" i="3"/>
  <c r="E42" i="3"/>
  <c r="F42" i="3"/>
  <c r="G42" i="3"/>
  <c r="H42" i="3"/>
  <c r="I42" i="3"/>
  <c r="E43" i="3"/>
  <c r="F43" i="3"/>
  <c r="G43" i="3"/>
  <c r="H43" i="3"/>
  <c r="I43" i="3"/>
  <c r="E44" i="3"/>
  <c r="F44" i="3"/>
  <c r="G44" i="3"/>
  <c r="H44" i="3"/>
  <c r="I44" i="3"/>
  <c r="E45" i="3"/>
  <c r="F45" i="3"/>
  <c r="G45" i="3"/>
  <c r="H45" i="3"/>
  <c r="I45" i="3"/>
  <c r="E46" i="3"/>
  <c r="F46" i="3"/>
  <c r="G46" i="3"/>
  <c r="H46" i="3"/>
  <c r="I46" i="3"/>
  <c r="E47" i="3"/>
  <c r="F47" i="3"/>
  <c r="G47" i="3"/>
  <c r="H47" i="3"/>
  <c r="I47" i="3"/>
  <c r="E49" i="3"/>
  <c r="F49" i="3"/>
  <c r="G49" i="3"/>
  <c r="H49" i="3"/>
  <c r="I49" i="3"/>
  <c r="F32" i="3"/>
  <c r="G32" i="3"/>
  <c r="H32" i="3"/>
  <c r="I32" i="3"/>
  <c r="E32" i="3"/>
  <c r="D79" i="11" l="1"/>
  <c r="D78" i="11"/>
  <c r="D77" i="11"/>
  <c r="D76" i="11"/>
  <c r="D75" i="11"/>
  <c r="I74" i="11"/>
  <c r="H74" i="11"/>
  <c r="G74" i="11"/>
  <c r="F74" i="11"/>
  <c r="D73" i="11"/>
  <c r="D72" i="11"/>
  <c r="D71" i="11"/>
  <c r="D70" i="11"/>
  <c r="D69" i="11"/>
  <c r="I68" i="11"/>
  <c r="H68" i="11"/>
  <c r="G68" i="11"/>
  <c r="F68" i="11"/>
  <c r="D67" i="11"/>
  <c r="D66" i="11"/>
  <c r="D65" i="11"/>
  <c r="D64" i="11"/>
  <c r="D63" i="11"/>
  <c r="I62" i="11"/>
  <c r="H62" i="11"/>
  <c r="G62" i="11"/>
  <c r="F62" i="11"/>
  <c r="D61" i="11"/>
  <c r="D60" i="11"/>
  <c r="D59" i="11"/>
  <c r="D58" i="11"/>
  <c r="D57" i="11"/>
  <c r="I56" i="11"/>
  <c r="H56" i="11"/>
  <c r="G56" i="11"/>
  <c r="F56" i="11"/>
  <c r="D49" i="11"/>
  <c r="D48" i="11"/>
  <c r="D47" i="11"/>
  <c r="D46" i="11"/>
  <c r="D45" i="11"/>
  <c r="I44" i="11"/>
  <c r="H44" i="11"/>
  <c r="G44" i="11"/>
  <c r="F44" i="11"/>
  <c r="D52" i="11"/>
  <c r="D55" i="11"/>
  <c r="D54" i="11"/>
  <c r="D53" i="11"/>
  <c r="D51" i="11"/>
  <c r="I50" i="11"/>
  <c r="H50" i="11"/>
  <c r="G50" i="11"/>
  <c r="F50" i="11"/>
  <c r="D43" i="11"/>
  <c r="D42" i="11"/>
  <c r="D41" i="11"/>
  <c r="D40" i="11"/>
  <c r="D39" i="11"/>
  <c r="I38" i="11"/>
  <c r="H38" i="11"/>
  <c r="G38" i="11"/>
  <c r="F38" i="11"/>
  <c r="D37" i="11"/>
  <c r="D36" i="11"/>
  <c r="D35" i="11"/>
  <c r="D34" i="11"/>
  <c r="D33" i="11"/>
  <c r="I32" i="11"/>
  <c r="H32" i="11"/>
  <c r="G32" i="11"/>
  <c r="F32" i="11"/>
  <c r="D74" i="11" l="1"/>
  <c r="D68" i="11"/>
  <c r="D62" i="11"/>
  <c r="D56" i="11"/>
  <c r="D44" i="11"/>
  <c r="D50" i="11"/>
  <c r="D38" i="11"/>
  <c r="D32" i="11"/>
  <c r="I123" i="11" l="1"/>
  <c r="H123" i="11"/>
  <c r="I117" i="11"/>
  <c r="H117" i="11"/>
  <c r="I111" i="11"/>
  <c r="H111" i="11"/>
  <c r="I105" i="11"/>
  <c r="H105" i="11"/>
  <c r="I147" i="11"/>
  <c r="H147" i="11"/>
  <c r="F9" i="11" l="1"/>
  <c r="G9" i="11"/>
  <c r="H9" i="11"/>
  <c r="I9" i="11"/>
  <c r="D128" i="11"/>
  <c r="D127" i="11"/>
  <c r="D126" i="11"/>
  <c r="D125" i="11"/>
  <c r="D124" i="11"/>
  <c r="G123" i="11"/>
  <c r="F123" i="11"/>
  <c r="D122" i="11"/>
  <c r="D121" i="11"/>
  <c r="D120" i="11"/>
  <c r="D119" i="11"/>
  <c r="D118" i="11"/>
  <c r="G117" i="11"/>
  <c r="F117" i="11"/>
  <c r="D116" i="11"/>
  <c r="D115" i="11"/>
  <c r="D114" i="11"/>
  <c r="D113" i="11"/>
  <c r="D112" i="11"/>
  <c r="G111" i="11"/>
  <c r="F111" i="11"/>
  <c r="D110" i="11"/>
  <c r="D109" i="11"/>
  <c r="D108" i="11"/>
  <c r="D107" i="11"/>
  <c r="D106" i="11"/>
  <c r="G105" i="11"/>
  <c r="F105" i="11"/>
  <c r="D104" i="11"/>
  <c r="D103" i="11"/>
  <c r="D102" i="11"/>
  <c r="D101" i="11"/>
  <c r="D100" i="11"/>
  <c r="G99" i="11"/>
  <c r="D98" i="11"/>
  <c r="D97" i="11"/>
  <c r="D96" i="11"/>
  <c r="D95" i="11"/>
  <c r="D94" i="11"/>
  <c r="I93" i="11"/>
  <c r="H93" i="11"/>
  <c r="G93" i="11"/>
  <c r="F93" i="11"/>
  <c r="D86" i="11"/>
  <c r="D85" i="11"/>
  <c r="D84" i="11"/>
  <c r="D83" i="11"/>
  <c r="D82" i="11"/>
  <c r="D81" i="11"/>
  <c r="I80" i="11"/>
  <c r="H80" i="11"/>
  <c r="G80" i="11"/>
  <c r="F80" i="11"/>
  <c r="D31" i="11"/>
  <c r="D30" i="11"/>
  <c r="D29" i="11"/>
  <c r="D28" i="11"/>
  <c r="D27" i="11"/>
  <c r="I26" i="11"/>
  <c r="H26" i="11"/>
  <c r="G26" i="11"/>
  <c r="F26" i="11"/>
  <c r="D25" i="11"/>
  <c r="D24" i="11"/>
  <c r="D23" i="11"/>
  <c r="D22" i="11"/>
  <c r="D21" i="11"/>
  <c r="I20" i="11"/>
  <c r="H20" i="11"/>
  <c r="F20" i="11"/>
  <c r="F137" i="11"/>
  <c r="F10" i="11" s="1"/>
  <c r="G137" i="11"/>
  <c r="G10" i="11" s="1"/>
  <c r="E11" i="11"/>
  <c r="G11" i="11"/>
  <c r="F139" i="11"/>
  <c r="F12" i="11" s="1"/>
  <c r="G139" i="11"/>
  <c r="G12" i="11" s="1"/>
  <c r="F140" i="11"/>
  <c r="F13" i="11" s="1"/>
  <c r="G140" i="11"/>
  <c r="G13" i="11" s="1"/>
  <c r="F136" i="11"/>
  <c r="G136" i="11"/>
  <c r="D152" i="11"/>
  <c r="D151" i="11"/>
  <c r="D150" i="11"/>
  <c r="D149" i="11"/>
  <c r="D148" i="11"/>
  <c r="F147" i="11"/>
  <c r="D146" i="11"/>
  <c r="D145" i="11"/>
  <c r="D144" i="11"/>
  <c r="D143" i="11"/>
  <c r="D142" i="11"/>
  <c r="I141" i="11"/>
  <c r="H141" i="11"/>
  <c r="G141" i="11"/>
  <c r="F141" i="11"/>
  <c r="I140" i="11"/>
  <c r="I13" i="11" s="1"/>
  <c r="H140" i="11"/>
  <c r="H13" i="11" s="1"/>
  <c r="I139" i="11"/>
  <c r="I12" i="11" s="1"/>
  <c r="H139" i="11"/>
  <c r="H12" i="11" s="1"/>
  <c r="I138" i="11"/>
  <c r="I11" i="11" s="1"/>
  <c r="H138" i="11"/>
  <c r="H11" i="11" s="1"/>
  <c r="I137" i="11"/>
  <c r="I10" i="11" s="1"/>
  <c r="H137" i="11"/>
  <c r="I136" i="11"/>
  <c r="H136" i="11"/>
  <c r="F8" i="11" l="1"/>
  <c r="D87" i="11"/>
  <c r="H135" i="11"/>
  <c r="H10" i="11"/>
  <c r="G135" i="11"/>
  <c r="F135" i="11"/>
  <c r="D105" i="11"/>
  <c r="D111" i="11"/>
  <c r="D117" i="11"/>
  <c r="D123" i="11"/>
  <c r="I14" i="11"/>
  <c r="D18" i="11"/>
  <c r="F14" i="11"/>
  <c r="H14" i="11"/>
  <c r="D17" i="11"/>
  <c r="D80" i="11"/>
  <c r="D93" i="11"/>
  <c r="D15" i="11"/>
  <c r="D19" i="11"/>
  <c r="D26" i="11"/>
  <c r="D99" i="11"/>
  <c r="G20" i="11"/>
  <c r="D20" i="11" s="1"/>
  <c r="I135" i="11"/>
  <c r="D137" i="11"/>
  <c r="D140" i="11"/>
  <c r="D136" i="11"/>
  <c r="D138" i="11"/>
  <c r="D139" i="11"/>
  <c r="D141" i="11"/>
  <c r="G147" i="11"/>
  <c r="D147" i="11" s="1"/>
  <c r="D135" i="11" l="1"/>
  <c r="D14" i="11" l="1"/>
  <c r="D16" i="11"/>
  <c r="H8" i="11" l="1"/>
  <c r="I8" i="11"/>
  <c r="D11" i="11" l="1"/>
  <c r="D10" i="11"/>
  <c r="E8" i="11"/>
  <c r="D9" i="11" l="1"/>
  <c r="D13" i="11"/>
  <c r="D12" i="11"/>
  <c r="D8" i="11" l="1"/>
  <c r="G8" i="11" l="1"/>
</calcChain>
</file>

<file path=xl/sharedStrings.xml><?xml version="1.0" encoding="utf-8"?>
<sst xmlns="http://schemas.openxmlformats.org/spreadsheetml/2006/main" count="328" uniqueCount="99">
  <si>
    <t>ФБ</t>
  </si>
  <si>
    <t>Приложение №1</t>
  </si>
  <si>
    <t>Сведения о показателях (индикаторах) муниципальной программы, подпрограмм и основных мероприятий муниципальной программы и их значениях</t>
  </si>
  <si>
    <t>Поголовье крупного рогатого скота</t>
  </si>
  <si>
    <t>гол</t>
  </si>
  <si>
    <t>Поголовье лошадей</t>
  </si>
  <si>
    <t>Поголовье свиней</t>
  </si>
  <si>
    <t>Поголовье птицы</t>
  </si>
  <si>
    <t>Производство молока</t>
  </si>
  <si>
    <t>Производство скота и птицы (в живом весе)</t>
  </si>
  <si>
    <t>Производство яиц</t>
  </si>
  <si>
    <t>тыс шт.</t>
  </si>
  <si>
    <t>тонн</t>
  </si>
  <si>
    <t>к программе</t>
  </si>
  <si>
    <t>№ п/п</t>
  </si>
  <si>
    <t>Наименование целевого индикатора</t>
  </si>
  <si>
    <t>Ответственный исполнитель</t>
  </si>
  <si>
    <t>Муниципальная программа</t>
  </si>
  <si>
    <t>Ед. изм</t>
  </si>
  <si>
    <t>Приложение №2</t>
  </si>
  <si>
    <t>к Программе</t>
  </si>
  <si>
    <t>(рублей)</t>
  </si>
  <si>
    <t>Наименование муниципальной программы, подпрограммы муниципальной программы</t>
  </si>
  <si>
    <t>Источник финансирования</t>
  </si>
  <si>
    <t>Объемы бюджетных ассигнований</t>
  </si>
  <si>
    <t>ВСЕГО</t>
  </si>
  <si>
    <t>всего:</t>
  </si>
  <si>
    <t>Руководство и управление в сфере установления функций</t>
  </si>
  <si>
    <t>МБ</t>
  </si>
  <si>
    <t>БП</t>
  </si>
  <si>
    <t>ВИ</t>
  </si>
  <si>
    <t>Государственный бюджет Республики Саха (Якутия) (далее - ГБ)</t>
  </si>
  <si>
    <t>Федеральный бюджет (далее - ФБ)</t>
  </si>
  <si>
    <t>Бюджеты поселений (далее - БП)</t>
  </si>
  <si>
    <t>Внебюджетные источники (далее - ВИ)</t>
  </si>
  <si>
    <t xml:space="preserve">ГБ </t>
  </si>
  <si>
    <t>Ресурсное обеспечение реализации муниципальной программы</t>
  </si>
  <si>
    <t>Производство овощей</t>
  </si>
  <si>
    <t>х</t>
  </si>
  <si>
    <t>га</t>
  </si>
  <si>
    <t>Заготовка силоса</t>
  </si>
  <si>
    <t>Посевная площадь кормовых культур</t>
  </si>
  <si>
    <t>Производство картофеля</t>
  </si>
  <si>
    <t>Расходы ОМСУ МР и ГО, связанные с обеспечением осуществления отдельных государственных полномочий по поддержке сельскохозяйственного производства</t>
  </si>
  <si>
    <t>Заготовка сырого молока</t>
  </si>
  <si>
    <t>Поголовье коров</t>
  </si>
  <si>
    <t>Поголовье свиноматок</t>
  </si>
  <si>
    <t>Посевная площадь картофеля</t>
  </si>
  <si>
    <t>Посевная площадь овощей открытого грунта</t>
  </si>
  <si>
    <t>Поголовье кобыл</t>
  </si>
  <si>
    <t>Муниципальная программа Развитие сельского хозяйства и регулирование рынков сельскохозяйственной продукции, сырья и продовольствия Ленского района Республики Саха (Якутия)</t>
  </si>
  <si>
    <t>Комплекс процессных мероприятий</t>
  </si>
  <si>
    <t>Мероприятие "Выполнение ОМСУ МР и ГО отдельных государственных полномочий по поддержке скотоводства в личных подсобных хозяйствах граждан"</t>
  </si>
  <si>
    <t>Мероприятие "Поддержка скотоводства"</t>
  </si>
  <si>
    <t>Мероприятие "Поддержка табунного коневодства"</t>
  </si>
  <si>
    <t>Мероприятие "Софинансирование  реализации мероприятий муниципальных программ (подпрограмм) развития кормопроизводства (за счет средств МБ)"</t>
  </si>
  <si>
    <t>Мероприятие "Развитие растениеводства"</t>
  </si>
  <si>
    <t>1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</si>
  <si>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</si>
  <si>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</si>
  <si>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</si>
  <si>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</si>
  <si>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</si>
  <si>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</si>
  <si>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</si>
  <si>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</si>
  <si>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</si>
  <si>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</si>
  <si>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</t>
  </si>
  <si>
    <t>2.1</t>
  </si>
  <si>
    <t>2.2</t>
  </si>
  <si>
    <t>Мероприятие "Выполнение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базовых свиноводческих хозяйств)"</t>
  </si>
  <si>
    <t>Мероприятие "Выполнение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табунного коневодства)"</t>
  </si>
  <si>
    <t>Мероприятие "Выполнение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картофелеводства)"</t>
  </si>
  <si>
    <t>Мероприятие "Выполнение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овощеводства)"</t>
  </si>
  <si>
    <t>Мероприятие "Выполнение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зерноводства)"</t>
  </si>
  <si>
    <t>Мероприятие "Выполнение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обеспечения производства и переработки сырого молока)"</t>
  </si>
  <si>
    <t>Мероприятие "Выполнение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производства и переработки мяса КРС)"</t>
  </si>
  <si>
    <t>Мероприятие "Выполнение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производства и переработки мяса лошадей)"</t>
  </si>
  <si>
    <t>Мероприятие "Выполнение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заготовки картофеля)"</t>
  </si>
  <si>
    <t>Мероприятие "Выполнение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заготовки овощей открытого грунта)"</t>
  </si>
  <si>
    <t>Значения целевых индикаторов по годам</t>
  </si>
  <si>
    <t>Мероприятие "Развитие скороспелых отраслей животноводства и пчеловодства"</t>
  </si>
  <si>
    <t>Комплексы процессных мероприятий</t>
  </si>
  <si>
    <t>Производство меда</t>
  </si>
  <si>
    <t>Ведомственный проект "Развитие отраслей агропромышленного комплекса Ленского района"</t>
  </si>
  <si>
    <t>План увеличения поголовья крупного рогатого скота и лошадей до 2028 года</t>
  </si>
  <si>
    <t>1.11</t>
  </si>
  <si>
    <t>1.12</t>
  </si>
  <si>
    <t>1.13</t>
  </si>
  <si>
    <t>1.14</t>
  </si>
  <si>
    <t>1.15</t>
  </si>
  <si>
    <t>1.16</t>
  </si>
  <si>
    <t>Производство мяса (в живом весе)</t>
  </si>
  <si>
    <t>Мероприятие "Софинансирование  реализации мероприятий муниципальных программ (подпрограмм) развития кормопроизводства (за счет средств ГБ)"</t>
  </si>
  <si>
    <t>Бюджет МР "Ленский район" (далее - МБ)</t>
  </si>
  <si>
    <t>Мероприятие "Выполнение ОМСУ МР и ГО отдельных государственных полномочий по поддержке сельскохозяйственного производства (строительство (модернизация) сельскохозяйственных объектов малой мощности)"</t>
  </si>
  <si>
    <t>1.17</t>
  </si>
  <si>
    <t>Мероприятие "Поддержка пищевой и перерабатывающей промышленности"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</si>
</sst>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8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4" fontId="8" fillId="0" borderId="0" xfId="1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4" fillId="0" borderId="1" xfId="1" applyNumberFormat="1" applyFont="1" applyBorder="1" applyAlignment="1">
      <alignment horizontal="right" vertical="center" wrapText="1"/>
    </xf>
    <xf numFmtId="0" fontId="3" fillId="0" borderId="2" xfId="1" applyFont="1" applyBorder="1" applyAlignment="1">
      <alignment horizontal="left" vertical="center" wrapText="1"/>
    </xf>
    <xf numFmtId="4" fontId="1" fillId="0" borderId="1" xfId="1" applyNumberFormat="1" applyFont="1" applyBorder="1" applyAlignment="1">
      <alignment horizontal="right" vertical="center" wrapText="1"/>
    </xf>
    <xf numFmtId="0" fontId="3" fillId="0" borderId="18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" fontId="1" fillId="0" borderId="0" xfId="1" applyNumberFormat="1" applyFont="1" applyAlignment="1">
      <alignment horizontal="center" vertical="center" wrapText="1"/>
    </xf>
    <xf numFmtId="49" fontId="1" fillId="0" borderId="11" xfId="1" applyNumberFormat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8" xfId="1" applyNumberFormat="1" applyFont="1" applyBorder="1" applyAlignment="1">
      <alignment horizontal="center" vertical="top" wrapText="1"/>
    </xf>
    <xf numFmtId="49" fontId="1" fillId="0" borderId="13" xfId="1" applyNumberFormat="1" applyFont="1" applyBorder="1" applyAlignment="1">
      <alignment horizontal="center" vertical="top" wrapText="1"/>
    </xf>
    <xf numFmtId="49" fontId="1" fillId="0" borderId="10" xfId="1" applyNumberFormat="1" applyFont="1" applyBorder="1" applyAlignment="1">
      <alignment horizontal="center" vertical="top" wrapText="1"/>
    </xf>
    <xf numFmtId="49" fontId="1" fillId="0" borderId="11" xfId="1" applyNumberFormat="1" applyFont="1" applyBorder="1" applyAlignment="1">
      <alignment horizontal="center" vertical="top" wrapText="1"/>
    </xf>
    <xf numFmtId="0" fontId="1" fillId="0" borderId="9" xfId="1" quotePrefix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9" fillId="0" borderId="0" xfId="1" applyFont="1" applyAlignment="1">
      <alignment horizontal="right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49" fontId="1" fillId="0" borderId="20" xfId="1" applyNumberFormat="1" applyFont="1" applyBorder="1" applyAlignment="1">
      <alignment horizontal="center" vertical="top" wrapText="1"/>
    </xf>
    <xf numFmtId="49" fontId="1" fillId="0" borderId="21" xfId="1" applyNumberFormat="1" applyFont="1" applyBorder="1" applyAlignment="1">
      <alignment horizontal="center" vertical="top" wrapText="1"/>
    </xf>
    <xf numFmtId="49" fontId="1" fillId="0" borderId="22" xfId="1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9"/>
  <sheetViews>
    <sheetView view="pageBreakPreview" topLeftCell="A4" zoomScale="110" zoomScaleNormal="110" zoomScaleSheetLayoutView="110" workbookViewId="0">
      <selection activeCell="B32" sqref="B32"/>
    </sheetView>
  </sheetViews>
  <sheetFormatPr defaultColWidth="9.140625" defaultRowHeight="12.75" x14ac:dyDescent="0.2"/>
  <cols>
    <col min="1" max="1" width="5.140625" style="1" customWidth="1"/>
    <col min="2" max="2" width="27.85546875" style="1" customWidth="1"/>
    <col min="3" max="3" width="9.140625" style="1"/>
    <col min="4" max="4" width="18.28515625" style="1" customWidth="1"/>
    <col min="5" max="7" width="9.140625" style="7"/>
    <col min="8" max="16384" width="9.140625" style="1"/>
  </cols>
  <sheetData>
    <row r="1" spans="1:9" ht="18.75" x14ac:dyDescent="0.3">
      <c r="H1" s="45" t="s">
        <v>1</v>
      </c>
      <c r="I1" s="46"/>
    </row>
    <row r="2" spans="1:9" ht="18.75" x14ac:dyDescent="0.3">
      <c r="H2" s="45" t="s">
        <v>13</v>
      </c>
      <c r="I2" s="46"/>
    </row>
    <row r="3" spans="1:9" ht="12.75" customHeight="1" x14ac:dyDescent="0.2">
      <c r="B3" s="47" t="s">
        <v>2</v>
      </c>
      <c r="C3" s="47"/>
      <c r="D3" s="47"/>
      <c r="E3" s="47"/>
      <c r="F3" s="47"/>
      <c r="G3" s="47"/>
      <c r="H3" s="47"/>
    </row>
    <row r="4" spans="1:9" ht="12.75" customHeight="1" x14ac:dyDescent="0.2">
      <c r="B4" s="47"/>
      <c r="C4" s="47"/>
      <c r="D4" s="47"/>
      <c r="E4" s="47"/>
      <c r="F4" s="47"/>
      <c r="G4" s="47"/>
      <c r="H4" s="47"/>
    </row>
    <row r="5" spans="1:9" ht="35.25" customHeight="1" x14ac:dyDescent="0.2">
      <c r="B5" s="47"/>
      <c r="C5" s="47"/>
      <c r="D5" s="47"/>
      <c r="E5" s="47"/>
      <c r="F5" s="47"/>
      <c r="G5" s="47"/>
      <c r="H5" s="47"/>
    </row>
    <row r="7" spans="1:9" ht="15" customHeight="1" x14ac:dyDescent="0.2">
      <c r="A7" s="48" t="s">
        <v>14</v>
      </c>
      <c r="B7" s="48" t="s">
        <v>15</v>
      </c>
      <c r="C7" s="48" t="s">
        <v>18</v>
      </c>
      <c r="D7" s="48" t="s">
        <v>16</v>
      </c>
      <c r="E7" s="49" t="s">
        <v>81</v>
      </c>
      <c r="F7" s="49"/>
      <c r="G7" s="49"/>
      <c r="H7" s="49"/>
      <c r="I7" s="49"/>
    </row>
    <row r="8" spans="1:9" ht="12.75" customHeight="1" x14ac:dyDescent="0.2">
      <c r="A8" s="48"/>
      <c r="B8" s="48"/>
      <c r="C8" s="48"/>
      <c r="D8" s="48"/>
      <c r="E8" s="8">
        <v>2024</v>
      </c>
      <c r="F8" s="8">
        <v>2025</v>
      </c>
      <c r="G8" s="8">
        <v>2026</v>
      </c>
      <c r="H8" s="8">
        <v>2027</v>
      </c>
      <c r="I8" s="8">
        <v>2028</v>
      </c>
    </row>
    <row r="9" spans="1:9" x14ac:dyDescent="0.2">
      <c r="A9" s="2">
        <v>1</v>
      </c>
      <c r="B9" s="2">
        <v>2</v>
      </c>
      <c r="C9" s="2">
        <v>3</v>
      </c>
      <c r="D9" s="2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</row>
    <row r="10" spans="1:9" ht="12.75" customHeight="1" x14ac:dyDescent="0.2">
      <c r="A10" s="44" t="s">
        <v>17</v>
      </c>
      <c r="B10" s="42"/>
      <c r="C10" s="42"/>
      <c r="D10" s="42"/>
      <c r="E10" s="42"/>
      <c r="F10" s="42"/>
      <c r="G10" s="42"/>
      <c r="H10" s="42"/>
      <c r="I10" s="43"/>
    </row>
    <row r="11" spans="1:9" ht="12.75" customHeight="1" x14ac:dyDescent="0.2">
      <c r="A11" s="5">
        <v>1</v>
      </c>
      <c r="B11" s="3" t="s">
        <v>3</v>
      </c>
      <c r="C11" s="2" t="s">
        <v>4</v>
      </c>
      <c r="D11" s="2" t="s">
        <v>38</v>
      </c>
      <c r="E11" s="9">
        <v>1700</v>
      </c>
      <c r="F11" s="9">
        <v>1703</v>
      </c>
      <c r="G11" s="9">
        <v>1740</v>
      </c>
      <c r="H11" s="26">
        <v>1790</v>
      </c>
      <c r="I11" s="26">
        <v>1823</v>
      </c>
    </row>
    <row r="12" spans="1:9" ht="12.75" customHeight="1" x14ac:dyDescent="0.2">
      <c r="A12" s="5">
        <v>2</v>
      </c>
      <c r="B12" s="3" t="s">
        <v>45</v>
      </c>
      <c r="C12" s="2" t="s">
        <v>4</v>
      </c>
      <c r="D12" s="2" t="s">
        <v>38</v>
      </c>
      <c r="E12" s="9">
        <v>900</v>
      </c>
      <c r="F12" s="9">
        <v>937</v>
      </c>
      <c r="G12" s="9">
        <v>980</v>
      </c>
      <c r="H12" s="9">
        <v>1030</v>
      </c>
      <c r="I12" s="9">
        <v>1063</v>
      </c>
    </row>
    <row r="13" spans="1:9" x14ac:dyDescent="0.2">
      <c r="A13" s="5">
        <v>3</v>
      </c>
      <c r="B13" s="3" t="s">
        <v>5</v>
      </c>
      <c r="C13" s="2" t="s">
        <v>4</v>
      </c>
      <c r="D13" s="2" t="s">
        <v>38</v>
      </c>
      <c r="E13" s="9">
        <v>1520</v>
      </c>
      <c r="F13" s="9">
        <v>1520</v>
      </c>
      <c r="G13" s="9">
        <v>1620</v>
      </c>
      <c r="H13" s="26">
        <v>1625</v>
      </c>
      <c r="I13" s="26">
        <v>1625</v>
      </c>
    </row>
    <row r="14" spans="1:9" x14ac:dyDescent="0.2">
      <c r="A14" s="5">
        <v>4</v>
      </c>
      <c r="B14" s="3" t="s">
        <v>49</v>
      </c>
      <c r="C14" s="2" t="s">
        <v>4</v>
      </c>
      <c r="D14" s="2" t="s">
        <v>38</v>
      </c>
      <c r="E14" s="9">
        <v>1025</v>
      </c>
      <c r="F14" s="9">
        <v>1025</v>
      </c>
      <c r="G14" s="9">
        <v>1075</v>
      </c>
      <c r="H14" s="26">
        <v>1075</v>
      </c>
      <c r="I14" s="26">
        <v>1080</v>
      </c>
    </row>
    <row r="15" spans="1:9" x14ac:dyDescent="0.2">
      <c r="A15" s="5">
        <v>5</v>
      </c>
      <c r="B15" s="3" t="s">
        <v>6</v>
      </c>
      <c r="C15" s="2" t="s">
        <v>4</v>
      </c>
      <c r="D15" s="2" t="s">
        <v>38</v>
      </c>
      <c r="E15" s="9">
        <v>308</v>
      </c>
      <c r="F15" s="9">
        <v>310</v>
      </c>
      <c r="G15" s="9">
        <v>410</v>
      </c>
      <c r="H15" s="26">
        <v>510</v>
      </c>
      <c r="I15" s="26">
        <v>510</v>
      </c>
    </row>
    <row r="16" spans="1:9" x14ac:dyDescent="0.2">
      <c r="A16" s="5">
        <v>6</v>
      </c>
      <c r="B16" s="3" t="s">
        <v>46</v>
      </c>
      <c r="C16" s="2" t="s">
        <v>4</v>
      </c>
      <c r="D16" s="2" t="s">
        <v>38</v>
      </c>
      <c r="E16" s="9">
        <v>120</v>
      </c>
      <c r="F16" s="9">
        <v>120</v>
      </c>
      <c r="G16" s="9">
        <v>120</v>
      </c>
      <c r="H16" s="9">
        <v>220</v>
      </c>
      <c r="I16" s="26">
        <v>320</v>
      </c>
    </row>
    <row r="17" spans="1:9" x14ac:dyDescent="0.2">
      <c r="A17" s="5">
        <v>7</v>
      </c>
      <c r="B17" s="3" t="s">
        <v>7</v>
      </c>
      <c r="C17" s="2" t="s">
        <v>4</v>
      </c>
      <c r="D17" s="2" t="s">
        <v>38</v>
      </c>
      <c r="E17" s="9">
        <v>4730</v>
      </c>
      <c r="F17" s="9">
        <v>4835</v>
      </c>
      <c r="G17" s="9">
        <v>4860</v>
      </c>
      <c r="H17" s="26">
        <v>4860</v>
      </c>
      <c r="I17" s="26">
        <v>5100</v>
      </c>
    </row>
    <row r="18" spans="1:9" x14ac:dyDescent="0.2">
      <c r="A18" s="5">
        <v>8</v>
      </c>
      <c r="B18" s="3" t="s">
        <v>8</v>
      </c>
      <c r="C18" s="2" t="s">
        <v>12</v>
      </c>
      <c r="D18" s="2" t="s">
        <v>38</v>
      </c>
      <c r="E18" s="27">
        <v>2853</v>
      </c>
      <c r="F18" s="27">
        <v>2970</v>
      </c>
      <c r="G18" s="27">
        <v>3106</v>
      </c>
      <c r="H18" s="27">
        <v>3265</v>
      </c>
      <c r="I18" s="27">
        <v>3370</v>
      </c>
    </row>
    <row r="19" spans="1:9" ht="25.5" x14ac:dyDescent="0.2">
      <c r="A19" s="5">
        <v>9</v>
      </c>
      <c r="B19" s="3" t="s">
        <v>93</v>
      </c>
      <c r="C19" s="2" t="s">
        <v>12</v>
      </c>
      <c r="D19" s="2" t="s">
        <v>38</v>
      </c>
      <c r="E19" s="28">
        <v>416.14</v>
      </c>
      <c r="F19" s="28">
        <v>416.2</v>
      </c>
      <c r="G19" s="29">
        <v>454.15</v>
      </c>
      <c r="H19" s="26">
        <v>490.4</v>
      </c>
      <c r="I19" s="26">
        <v>500</v>
      </c>
    </row>
    <row r="20" spans="1:9" x14ac:dyDescent="0.2">
      <c r="A20" s="5">
        <v>10</v>
      </c>
      <c r="B20" s="3" t="s">
        <v>10</v>
      </c>
      <c r="C20" s="2" t="s">
        <v>11</v>
      </c>
      <c r="D20" s="2" t="s">
        <v>38</v>
      </c>
      <c r="E20" s="27">
        <v>994</v>
      </c>
      <c r="F20" s="27">
        <v>1019.18</v>
      </c>
      <c r="G20" s="41">
        <v>1022.7</v>
      </c>
      <c r="H20" s="26">
        <v>1022.7</v>
      </c>
      <c r="I20" s="26">
        <v>1210</v>
      </c>
    </row>
    <row r="21" spans="1:9" ht="15" customHeight="1" x14ac:dyDescent="0.2">
      <c r="A21" s="5">
        <v>11</v>
      </c>
      <c r="B21" s="3" t="s">
        <v>47</v>
      </c>
      <c r="C21" s="2" t="s">
        <v>39</v>
      </c>
      <c r="D21" s="2" t="s">
        <v>38</v>
      </c>
      <c r="E21" s="27">
        <v>570</v>
      </c>
      <c r="F21" s="27">
        <v>570</v>
      </c>
      <c r="G21" s="27">
        <v>570</v>
      </c>
      <c r="H21" s="27">
        <v>570</v>
      </c>
      <c r="I21" s="27">
        <v>570</v>
      </c>
    </row>
    <row r="22" spans="1:9" ht="14.25" customHeight="1" x14ac:dyDescent="0.2">
      <c r="A22" s="5">
        <v>12</v>
      </c>
      <c r="B22" s="3" t="s">
        <v>42</v>
      </c>
      <c r="C22" s="2" t="s">
        <v>12</v>
      </c>
      <c r="D22" s="2" t="s">
        <v>38</v>
      </c>
      <c r="E22" s="30">
        <v>7333</v>
      </c>
      <c r="F22" s="30">
        <v>7335</v>
      </c>
      <c r="G22" s="9">
        <v>7335</v>
      </c>
      <c r="H22" s="30">
        <v>7335</v>
      </c>
      <c r="I22" s="9">
        <v>7335</v>
      </c>
    </row>
    <row r="23" spans="1:9" ht="30" customHeight="1" x14ac:dyDescent="0.2">
      <c r="A23" s="5">
        <v>13</v>
      </c>
      <c r="B23" s="3" t="s">
        <v>48</v>
      </c>
      <c r="C23" s="2" t="s">
        <v>39</v>
      </c>
      <c r="D23" s="2" t="s">
        <v>38</v>
      </c>
      <c r="E23" s="28">
        <v>86.5</v>
      </c>
      <c r="F23" s="28">
        <v>90</v>
      </c>
      <c r="G23" s="28">
        <v>94</v>
      </c>
      <c r="H23" s="31">
        <v>98</v>
      </c>
      <c r="I23" s="31">
        <v>102</v>
      </c>
    </row>
    <row r="24" spans="1:9" ht="16.5" customHeight="1" x14ac:dyDescent="0.2">
      <c r="A24" s="5">
        <v>14</v>
      </c>
      <c r="B24" s="3" t="s">
        <v>37</v>
      </c>
      <c r="C24" s="2" t="s">
        <v>12</v>
      </c>
      <c r="D24" s="2" t="s">
        <v>38</v>
      </c>
      <c r="E24" s="30">
        <v>2628</v>
      </c>
      <c r="F24" s="30">
        <v>2734</v>
      </c>
      <c r="G24" s="30">
        <v>2856</v>
      </c>
      <c r="H24" s="30">
        <v>2977</v>
      </c>
      <c r="I24" s="30">
        <v>3099</v>
      </c>
    </row>
    <row r="25" spans="1:9" ht="12.75" customHeight="1" x14ac:dyDescent="0.2">
      <c r="A25" s="5">
        <v>15</v>
      </c>
      <c r="B25" s="3" t="s">
        <v>41</v>
      </c>
      <c r="C25" s="2" t="s">
        <v>39</v>
      </c>
      <c r="D25" s="2" t="s">
        <v>38</v>
      </c>
      <c r="E25" s="9">
        <v>346</v>
      </c>
      <c r="F25" s="9">
        <v>360</v>
      </c>
      <c r="G25" s="9">
        <v>365</v>
      </c>
      <c r="H25" s="26">
        <v>370</v>
      </c>
      <c r="I25" s="26">
        <v>375</v>
      </c>
    </row>
    <row r="26" spans="1:9" ht="14.25" customHeight="1" x14ac:dyDescent="0.2">
      <c r="A26" s="5">
        <v>16</v>
      </c>
      <c r="B26" s="3" t="s">
        <v>40</v>
      </c>
      <c r="C26" s="2" t="s">
        <v>12</v>
      </c>
      <c r="D26" s="2" t="s">
        <v>38</v>
      </c>
      <c r="E26" s="9">
        <v>5300</v>
      </c>
      <c r="F26" s="9">
        <v>5800</v>
      </c>
      <c r="G26" s="9">
        <v>6300</v>
      </c>
      <c r="H26" s="26">
        <v>6800</v>
      </c>
      <c r="I26" s="26">
        <v>6800</v>
      </c>
    </row>
    <row r="27" spans="1:9" ht="14.25" customHeight="1" x14ac:dyDescent="0.2">
      <c r="A27" s="5">
        <v>17</v>
      </c>
      <c r="B27" s="3" t="s">
        <v>44</v>
      </c>
      <c r="C27" s="2" t="s">
        <v>12</v>
      </c>
      <c r="D27" s="2" t="s">
        <v>38</v>
      </c>
      <c r="E27" s="9">
        <v>1470</v>
      </c>
      <c r="F27" s="9">
        <v>1550</v>
      </c>
      <c r="G27" s="9">
        <v>1600</v>
      </c>
      <c r="H27" s="26">
        <v>1610</v>
      </c>
      <c r="I27" s="26">
        <v>1615</v>
      </c>
    </row>
    <row r="28" spans="1:9" ht="15.75" customHeight="1" x14ac:dyDescent="0.2">
      <c r="A28" s="5">
        <v>18</v>
      </c>
      <c r="B28" s="3" t="s">
        <v>84</v>
      </c>
      <c r="C28" s="2" t="s">
        <v>12</v>
      </c>
      <c r="D28" s="2" t="s">
        <v>38</v>
      </c>
      <c r="E28" s="9">
        <v>0.3</v>
      </c>
      <c r="F28" s="9">
        <v>0.35</v>
      </c>
      <c r="G28" s="9">
        <v>0.4</v>
      </c>
      <c r="H28" s="26">
        <v>0.45</v>
      </c>
      <c r="I28" s="26">
        <v>0.5</v>
      </c>
    </row>
    <row r="29" spans="1:9" ht="18" customHeight="1" x14ac:dyDescent="0.2">
      <c r="A29" s="14"/>
      <c r="B29" s="42" t="s">
        <v>51</v>
      </c>
      <c r="C29" s="42"/>
      <c r="D29" s="42"/>
      <c r="E29" s="42"/>
      <c r="F29" s="42"/>
      <c r="G29" s="42"/>
      <c r="H29" s="42"/>
      <c r="I29" s="43"/>
    </row>
    <row r="30" spans="1:9" x14ac:dyDescent="0.2">
      <c r="A30" s="13"/>
      <c r="B30" s="13"/>
      <c r="C30" s="13"/>
      <c r="D30" s="13"/>
      <c r="E30" s="8"/>
      <c r="F30" s="8"/>
      <c r="G30" s="8"/>
      <c r="H30" s="4"/>
      <c r="I30" s="4"/>
    </row>
    <row r="31" spans="1:9" ht="21" customHeight="1" x14ac:dyDescent="0.2">
      <c r="A31" s="14"/>
      <c r="B31" s="44" t="s">
        <v>85</v>
      </c>
      <c r="C31" s="42"/>
      <c r="D31" s="42"/>
      <c r="E31" s="42"/>
      <c r="F31" s="42"/>
      <c r="G31" s="42"/>
      <c r="H31" s="42"/>
      <c r="I31" s="43"/>
    </row>
    <row r="32" spans="1:9" ht="27.75" customHeight="1" x14ac:dyDescent="0.2">
      <c r="A32" s="5">
        <v>1</v>
      </c>
      <c r="B32" s="3" t="s">
        <v>3</v>
      </c>
      <c r="C32" s="2" t="s">
        <v>4</v>
      </c>
      <c r="D32" s="2" t="s">
        <v>38</v>
      </c>
      <c r="E32" s="9">
        <f t="shared" ref="E32:I45" si="0">E11</f>
        <v>1700</v>
      </c>
      <c r="F32" s="9">
        <f t="shared" si="0"/>
        <v>1703</v>
      </c>
      <c r="G32" s="9">
        <f t="shared" si="0"/>
        <v>1740</v>
      </c>
      <c r="H32" s="9">
        <f t="shared" si="0"/>
        <v>1790</v>
      </c>
      <c r="I32" s="9">
        <f t="shared" si="0"/>
        <v>1823</v>
      </c>
    </row>
    <row r="33" spans="1:9" ht="16.5" customHeight="1" x14ac:dyDescent="0.2">
      <c r="A33" s="5">
        <v>2</v>
      </c>
      <c r="B33" s="3" t="s">
        <v>45</v>
      </c>
      <c r="C33" s="2" t="s">
        <v>4</v>
      </c>
      <c r="D33" s="2" t="s">
        <v>38</v>
      </c>
      <c r="E33" s="9">
        <f t="shared" si="0"/>
        <v>900</v>
      </c>
      <c r="F33" s="9">
        <f t="shared" si="0"/>
        <v>937</v>
      </c>
      <c r="G33" s="9">
        <f t="shared" si="0"/>
        <v>980</v>
      </c>
      <c r="H33" s="9">
        <f t="shared" si="0"/>
        <v>1030</v>
      </c>
      <c r="I33" s="9">
        <f t="shared" si="0"/>
        <v>1063</v>
      </c>
    </row>
    <row r="34" spans="1:9" ht="16.5" customHeight="1" x14ac:dyDescent="0.2">
      <c r="A34" s="5">
        <v>3</v>
      </c>
      <c r="B34" s="3" t="s">
        <v>5</v>
      </c>
      <c r="C34" s="2" t="s">
        <v>4</v>
      </c>
      <c r="D34" s="2" t="s">
        <v>38</v>
      </c>
      <c r="E34" s="9">
        <f t="shared" si="0"/>
        <v>1520</v>
      </c>
      <c r="F34" s="9">
        <f t="shared" si="0"/>
        <v>1520</v>
      </c>
      <c r="G34" s="9">
        <f t="shared" si="0"/>
        <v>1620</v>
      </c>
      <c r="H34" s="9">
        <f t="shared" si="0"/>
        <v>1625</v>
      </c>
      <c r="I34" s="9">
        <f t="shared" si="0"/>
        <v>1625</v>
      </c>
    </row>
    <row r="35" spans="1:9" ht="19.5" customHeight="1" x14ac:dyDescent="0.2">
      <c r="A35" s="5">
        <v>4</v>
      </c>
      <c r="B35" s="3" t="s">
        <v>49</v>
      </c>
      <c r="C35" s="2" t="s">
        <v>4</v>
      </c>
      <c r="D35" s="2" t="s">
        <v>38</v>
      </c>
      <c r="E35" s="9">
        <f t="shared" si="0"/>
        <v>1025</v>
      </c>
      <c r="F35" s="9">
        <f t="shared" si="0"/>
        <v>1025</v>
      </c>
      <c r="G35" s="9">
        <f t="shared" si="0"/>
        <v>1075</v>
      </c>
      <c r="H35" s="9">
        <f t="shared" si="0"/>
        <v>1075</v>
      </c>
      <c r="I35" s="9">
        <f t="shared" si="0"/>
        <v>1080</v>
      </c>
    </row>
    <row r="36" spans="1:9" ht="25.15" customHeight="1" x14ac:dyDescent="0.2">
      <c r="A36" s="5">
        <v>5</v>
      </c>
      <c r="B36" s="3" t="s">
        <v>6</v>
      </c>
      <c r="C36" s="2" t="s">
        <v>4</v>
      </c>
      <c r="D36" s="2" t="s">
        <v>38</v>
      </c>
      <c r="E36" s="9">
        <f t="shared" si="0"/>
        <v>308</v>
      </c>
      <c r="F36" s="9">
        <f t="shared" si="0"/>
        <v>310</v>
      </c>
      <c r="G36" s="9">
        <f t="shared" si="0"/>
        <v>410</v>
      </c>
      <c r="H36" s="9">
        <f t="shared" si="0"/>
        <v>510</v>
      </c>
      <c r="I36" s="9">
        <f t="shared" si="0"/>
        <v>510</v>
      </c>
    </row>
    <row r="37" spans="1:9" ht="21" customHeight="1" x14ac:dyDescent="0.2">
      <c r="A37" s="5">
        <v>6</v>
      </c>
      <c r="B37" s="3" t="s">
        <v>46</v>
      </c>
      <c r="C37" s="2" t="s">
        <v>4</v>
      </c>
      <c r="D37" s="2" t="s">
        <v>38</v>
      </c>
      <c r="E37" s="9">
        <f t="shared" si="0"/>
        <v>120</v>
      </c>
      <c r="F37" s="9">
        <f t="shared" si="0"/>
        <v>120</v>
      </c>
      <c r="G37" s="9">
        <f t="shared" si="0"/>
        <v>120</v>
      </c>
      <c r="H37" s="9">
        <f t="shared" si="0"/>
        <v>220</v>
      </c>
      <c r="I37" s="9">
        <f t="shared" si="0"/>
        <v>320</v>
      </c>
    </row>
    <row r="38" spans="1:9" ht="16.5" customHeight="1" x14ac:dyDescent="0.2">
      <c r="A38" s="5">
        <v>7</v>
      </c>
      <c r="B38" s="3" t="s">
        <v>7</v>
      </c>
      <c r="C38" s="2" t="s">
        <v>4</v>
      </c>
      <c r="D38" s="2" t="s">
        <v>38</v>
      </c>
      <c r="E38" s="9">
        <f t="shared" si="0"/>
        <v>4730</v>
      </c>
      <c r="F38" s="9">
        <f t="shared" si="0"/>
        <v>4835</v>
      </c>
      <c r="G38" s="9">
        <f t="shared" si="0"/>
        <v>4860</v>
      </c>
      <c r="H38" s="9">
        <f t="shared" si="0"/>
        <v>4860</v>
      </c>
      <c r="I38" s="9">
        <f t="shared" si="0"/>
        <v>5100</v>
      </c>
    </row>
    <row r="39" spans="1:9" x14ac:dyDescent="0.2">
      <c r="A39" s="5">
        <v>8</v>
      </c>
      <c r="B39" s="3" t="s">
        <v>8</v>
      </c>
      <c r="C39" s="2" t="s">
        <v>12</v>
      </c>
      <c r="D39" s="2" t="s">
        <v>38</v>
      </c>
      <c r="E39" s="9">
        <f t="shared" si="0"/>
        <v>2853</v>
      </c>
      <c r="F39" s="9">
        <f t="shared" si="0"/>
        <v>2970</v>
      </c>
      <c r="G39" s="9">
        <f t="shared" si="0"/>
        <v>3106</v>
      </c>
      <c r="H39" s="9">
        <f t="shared" si="0"/>
        <v>3265</v>
      </c>
      <c r="I39" s="9">
        <f t="shared" si="0"/>
        <v>3370</v>
      </c>
    </row>
    <row r="40" spans="1:9" ht="25.5" x14ac:dyDescent="0.2">
      <c r="A40" s="5">
        <v>9</v>
      </c>
      <c r="B40" s="3" t="s">
        <v>9</v>
      </c>
      <c r="C40" s="2" t="s">
        <v>12</v>
      </c>
      <c r="D40" s="2" t="s">
        <v>38</v>
      </c>
      <c r="E40" s="9">
        <f t="shared" si="0"/>
        <v>416.14</v>
      </c>
      <c r="F40" s="9">
        <f t="shared" si="0"/>
        <v>416.2</v>
      </c>
      <c r="G40" s="9">
        <f t="shared" si="0"/>
        <v>454.15</v>
      </c>
      <c r="H40" s="9">
        <f t="shared" si="0"/>
        <v>490.4</v>
      </c>
      <c r="I40" s="9">
        <f t="shared" si="0"/>
        <v>500</v>
      </c>
    </row>
    <row r="41" spans="1:9" x14ac:dyDescent="0.2">
      <c r="A41" s="5">
        <v>10</v>
      </c>
      <c r="B41" s="3" t="s">
        <v>10</v>
      </c>
      <c r="C41" s="2" t="s">
        <v>11</v>
      </c>
      <c r="D41" s="2" t="s">
        <v>38</v>
      </c>
      <c r="E41" s="9">
        <f t="shared" si="0"/>
        <v>994</v>
      </c>
      <c r="F41" s="9">
        <f t="shared" si="0"/>
        <v>1019.18</v>
      </c>
      <c r="G41" s="9">
        <f t="shared" si="0"/>
        <v>1022.7</v>
      </c>
      <c r="H41" s="9">
        <f t="shared" si="0"/>
        <v>1022.7</v>
      </c>
      <c r="I41" s="9">
        <f t="shared" si="0"/>
        <v>1210</v>
      </c>
    </row>
    <row r="42" spans="1:9" x14ac:dyDescent="0.2">
      <c r="A42" s="5">
        <v>11</v>
      </c>
      <c r="B42" s="3" t="s">
        <v>47</v>
      </c>
      <c r="C42" s="2" t="s">
        <v>39</v>
      </c>
      <c r="D42" s="2" t="s">
        <v>38</v>
      </c>
      <c r="E42" s="9">
        <f t="shared" si="0"/>
        <v>570</v>
      </c>
      <c r="F42" s="9">
        <f t="shared" si="0"/>
        <v>570</v>
      </c>
      <c r="G42" s="9">
        <f t="shared" si="0"/>
        <v>570</v>
      </c>
      <c r="H42" s="9">
        <f t="shared" si="0"/>
        <v>570</v>
      </c>
      <c r="I42" s="9">
        <f t="shared" si="0"/>
        <v>570</v>
      </c>
    </row>
    <row r="43" spans="1:9" x14ac:dyDescent="0.2">
      <c r="A43" s="5">
        <v>12</v>
      </c>
      <c r="B43" s="3" t="s">
        <v>42</v>
      </c>
      <c r="C43" s="2" t="s">
        <v>12</v>
      </c>
      <c r="D43" s="2" t="s">
        <v>38</v>
      </c>
      <c r="E43" s="9">
        <f t="shared" si="0"/>
        <v>7333</v>
      </c>
      <c r="F43" s="9">
        <f t="shared" si="0"/>
        <v>7335</v>
      </c>
      <c r="G43" s="9">
        <f t="shared" si="0"/>
        <v>7335</v>
      </c>
      <c r="H43" s="9">
        <f t="shared" si="0"/>
        <v>7335</v>
      </c>
      <c r="I43" s="9">
        <f t="shared" si="0"/>
        <v>7335</v>
      </c>
    </row>
    <row r="44" spans="1:9" ht="25.5" x14ac:dyDescent="0.2">
      <c r="A44" s="5">
        <v>13</v>
      </c>
      <c r="B44" s="3" t="s">
        <v>48</v>
      </c>
      <c r="C44" s="2" t="s">
        <v>39</v>
      </c>
      <c r="D44" s="2" t="s">
        <v>38</v>
      </c>
      <c r="E44" s="9">
        <f t="shared" si="0"/>
        <v>86.5</v>
      </c>
      <c r="F44" s="9">
        <f t="shared" si="0"/>
        <v>90</v>
      </c>
      <c r="G44" s="9">
        <f t="shared" si="0"/>
        <v>94</v>
      </c>
      <c r="H44" s="9">
        <f t="shared" si="0"/>
        <v>98</v>
      </c>
      <c r="I44" s="9">
        <f t="shared" si="0"/>
        <v>102</v>
      </c>
    </row>
    <row r="45" spans="1:9" x14ac:dyDescent="0.2">
      <c r="A45" s="5">
        <v>14</v>
      </c>
      <c r="B45" s="3" t="s">
        <v>37</v>
      </c>
      <c r="C45" s="2" t="s">
        <v>12</v>
      </c>
      <c r="D45" s="2" t="s">
        <v>38</v>
      </c>
      <c r="E45" s="9">
        <f t="shared" si="0"/>
        <v>2628</v>
      </c>
      <c r="F45" s="9">
        <f t="shared" si="0"/>
        <v>2734</v>
      </c>
      <c r="G45" s="9">
        <f t="shared" si="0"/>
        <v>2856</v>
      </c>
      <c r="H45" s="9">
        <f t="shared" si="0"/>
        <v>2977</v>
      </c>
      <c r="I45" s="9">
        <f t="shared" si="0"/>
        <v>3099</v>
      </c>
    </row>
    <row r="46" spans="1:9" ht="25.5" x14ac:dyDescent="0.2">
      <c r="A46" s="5">
        <v>15</v>
      </c>
      <c r="B46" s="3" t="s">
        <v>41</v>
      </c>
      <c r="C46" s="2" t="s">
        <v>39</v>
      </c>
      <c r="D46" s="2" t="s">
        <v>38</v>
      </c>
      <c r="E46" s="9">
        <f t="shared" ref="E46:I46" si="1">E25</f>
        <v>346</v>
      </c>
      <c r="F46" s="9">
        <f t="shared" si="1"/>
        <v>360</v>
      </c>
      <c r="G46" s="9">
        <f t="shared" si="1"/>
        <v>365</v>
      </c>
      <c r="H46" s="9">
        <f t="shared" si="1"/>
        <v>370</v>
      </c>
      <c r="I46" s="9">
        <f t="shared" si="1"/>
        <v>375</v>
      </c>
    </row>
    <row r="47" spans="1:9" x14ac:dyDescent="0.2">
      <c r="A47" s="5">
        <v>16</v>
      </c>
      <c r="B47" s="3" t="s">
        <v>40</v>
      </c>
      <c r="C47" s="2" t="s">
        <v>12</v>
      </c>
      <c r="D47" s="2" t="s">
        <v>38</v>
      </c>
      <c r="E47" s="9">
        <f t="shared" ref="E47:I48" si="2">E26</f>
        <v>5300</v>
      </c>
      <c r="F47" s="9">
        <f t="shared" si="2"/>
        <v>5800</v>
      </c>
      <c r="G47" s="9">
        <f t="shared" si="2"/>
        <v>6300</v>
      </c>
      <c r="H47" s="9">
        <f t="shared" si="2"/>
        <v>6800</v>
      </c>
      <c r="I47" s="9">
        <f t="shared" si="2"/>
        <v>6800</v>
      </c>
    </row>
    <row r="48" spans="1:9" x14ac:dyDescent="0.2">
      <c r="A48" s="5">
        <v>17</v>
      </c>
      <c r="B48" s="3" t="str">
        <f>B27</f>
        <v>Заготовка сырого молока</v>
      </c>
      <c r="C48" s="2" t="s">
        <v>12</v>
      </c>
      <c r="D48" s="2" t="s">
        <v>38</v>
      </c>
      <c r="E48" s="9">
        <f t="shared" si="2"/>
        <v>1470</v>
      </c>
      <c r="F48" s="9">
        <f t="shared" si="2"/>
        <v>1550</v>
      </c>
      <c r="G48" s="9">
        <f t="shared" si="2"/>
        <v>1600</v>
      </c>
      <c r="H48" s="9">
        <f t="shared" si="2"/>
        <v>1610</v>
      </c>
      <c r="I48" s="9">
        <f t="shared" si="2"/>
        <v>1615</v>
      </c>
    </row>
    <row r="49" spans="1:9" x14ac:dyDescent="0.2">
      <c r="A49" s="5">
        <v>18</v>
      </c>
      <c r="B49" s="3" t="str">
        <f>B28</f>
        <v>Производство меда</v>
      </c>
      <c r="C49" s="2" t="s">
        <v>12</v>
      </c>
      <c r="D49" s="2" t="s">
        <v>38</v>
      </c>
      <c r="E49" s="9">
        <f t="shared" ref="E49:I49" si="3">E28</f>
        <v>0.3</v>
      </c>
      <c r="F49" s="9">
        <f t="shared" si="3"/>
        <v>0.35</v>
      </c>
      <c r="G49" s="9">
        <f t="shared" si="3"/>
        <v>0.4</v>
      </c>
      <c r="H49" s="9">
        <f t="shared" si="3"/>
        <v>0.45</v>
      </c>
      <c r="I49" s="9">
        <f t="shared" si="3"/>
        <v>0.5</v>
      </c>
    </row>
  </sheetData>
  <mergeCells count="11">
    <mergeCell ref="B29:I29"/>
    <mergeCell ref="B31:I31"/>
    <mergeCell ref="H1:I1"/>
    <mergeCell ref="H2:I2"/>
    <mergeCell ref="B3:H5"/>
    <mergeCell ref="A10:I10"/>
    <mergeCell ref="A7:A8"/>
    <mergeCell ref="B7:B8"/>
    <mergeCell ref="C7:C8"/>
    <mergeCell ref="D7:D8"/>
    <mergeCell ref="E7:I7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tabSelected="1" view="pageBreakPreview" zoomScale="110" zoomScaleNormal="110" zoomScaleSheetLayoutView="110" workbookViewId="0">
      <pane ySplit="6" topLeftCell="A87" activePane="bottomLeft" state="frozen"/>
      <selection activeCell="D33" sqref="D33"/>
      <selection pane="bottomLeft" activeCell="G145" sqref="G145"/>
    </sheetView>
  </sheetViews>
  <sheetFormatPr defaultRowHeight="15.75" x14ac:dyDescent="0.25"/>
  <cols>
    <col min="1" max="1" width="5.42578125" style="10" customWidth="1"/>
    <col min="2" max="2" width="30.28515625" style="11" customWidth="1"/>
    <col min="3" max="3" width="24" style="11" customWidth="1"/>
    <col min="4" max="4" width="15.7109375" style="11" customWidth="1"/>
    <col min="5" max="5" width="14.42578125" style="11" customWidth="1"/>
    <col min="6" max="6" width="14.85546875" style="11" customWidth="1"/>
    <col min="7" max="7" width="14.7109375" style="11" customWidth="1"/>
    <col min="8" max="8" width="17.5703125" style="11" customWidth="1"/>
    <col min="9" max="9" width="14.140625" style="11" customWidth="1"/>
    <col min="10" max="10" width="15.140625" style="11" customWidth="1"/>
    <col min="11" max="11" width="20.7109375" style="11" customWidth="1"/>
    <col min="12" max="12" width="16.28515625" style="11" customWidth="1"/>
    <col min="13" max="13" width="15.42578125" style="11" customWidth="1"/>
    <col min="14" max="248" width="9.140625" style="11"/>
    <col min="249" max="249" width="6" style="11" customWidth="1"/>
    <col min="250" max="250" width="15.140625" style="11" customWidth="1"/>
    <col min="251" max="251" width="37.140625" style="11" customWidth="1"/>
    <col min="252" max="252" width="31" style="11" customWidth="1"/>
    <col min="253" max="253" width="4.7109375" style="11" customWidth="1"/>
    <col min="254" max="254" width="5.85546875" style="11" customWidth="1"/>
    <col min="255" max="255" width="4.5703125" style="11" customWidth="1"/>
    <col min="256" max="256" width="5.5703125" style="11" customWidth="1"/>
    <col min="257" max="257" width="15.140625" style="11" customWidth="1"/>
    <col min="258" max="258" width="15" style="11" customWidth="1"/>
    <col min="259" max="259" width="14.42578125" style="11" customWidth="1"/>
    <col min="260" max="260" width="14.5703125" style="11" customWidth="1"/>
    <col min="261" max="261" width="14" style="11" customWidth="1"/>
    <col min="262" max="262" width="14.140625" style="11" customWidth="1"/>
    <col min="263" max="263" width="14" style="11" customWidth="1"/>
    <col min="264" max="264" width="14.28515625" style="11" customWidth="1"/>
    <col min="265" max="265" width="15.85546875" style="11" customWidth="1"/>
    <col min="266" max="504" width="9.140625" style="11"/>
    <col min="505" max="505" width="6" style="11" customWidth="1"/>
    <col min="506" max="506" width="15.140625" style="11" customWidth="1"/>
    <col min="507" max="507" width="37.140625" style="11" customWidth="1"/>
    <col min="508" max="508" width="31" style="11" customWidth="1"/>
    <col min="509" max="509" width="4.7109375" style="11" customWidth="1"/>
    <col min="510" max="510" width="5.85546875" style="11" customWidth="1"/>
    <col min="511" max="511" width="4.5703125" style="11" customWidth="1"/>
    <col min="512" max="512" width="5.5703125" style="11" customWidth="1"/>
    <col min="513" max="513" width="15.140625" style="11" customWidth="1"/>
    <col min="514" max="514" width="15" style="11" customWidth="1"/>
    <col min="515" max="515" width="14.42578125" style="11" customWidth="1"/>
    <col min="516" max="516" width="14.5703125" style="11" customWidth="1"/>
    <col min="517" max="517" width="14" style="11" customWidth="1"/>
    <col min="518" max="518" width="14.140625" style="11" customWidth="1"/>
    <col min="519" max="519" width="14" style="11" customWidth="1"/>
    <col min="520" max="520" width="14.28515625" style="11" customWidth="1"/>
    <col min="521" max="521" width="15.85546875" style="11" customWidth="1"/>
    <col min="522" max="760" width="9.140625" style="11"/>
    <col min="761" max="761" width="6" style="11" customWidth="1"/>
    <col min="762" max="762" width="15.140625" style="11" customWidth="1"/>
    <col min="763" max="763" width="37.140625" style="11" customWidth="1"/>
    <col min="764" max="764" width="31" style="11" customWidth="1"/>
    <col min="765" max="765" width="4.7109375" style="11" customWidth="1"/>
    <col min="766" max="766" width="5.85546875" style="11" customWidth="1"/>
    <col min="767" max="767" width="4.5703125" style="11" customWidth="1"/>
    <col min="768" max="768" width="5.5703125" style="11" customWidth="1"/>
    <col min="769" max="769" width="15.140625" style="11" customWidth="1"/>
    <col min="770" max="770" width="15" style="11" customWidth="1"/>
    <col min="771" max="771" width="14.42578125" style="11" customWidth="1"/>
    <col min="772" max="772" width="14.5703125" style="11" customWidth="1"/>
    <col min="773" max="773" width="14" style="11" customWidth="1"/>
    <col min="774" max="774" width="14.140625" style="11" customWidth="1"/>
    <col min="775" max="775" width="14" style="11" customWidth="1"/>
    <col min="776" max="776" width="14.28515625" style="11" customWidth="1"/>
    <col min="777" max="777" width="15.85546875" style="11" customWidth="1"/>
    <col min="778" max="1016" width="9.140625" style="11"/>
    <col min="1017" max="1017" width="6" style="11" customWidth="1"/>
    <col min="1018" max="1018" width="15.140625" style="11" customWidth="1"/>
    <col min="1019" max="1019" width="37.140625" style="11" customWidth="1"/>
    <col min="1020" max="1020" width="31" style="11" customWidth="1"/>
    <col min="1021" max="1021" width="4.7109375" style="11" customWidth="1"/>
    <col min="1022" max="1022" width="5.85546875" style="11" customWidth="1"/>
    <col min="1023" max="1023" width="4.5703125" style="11" customWidth="1"/>
    <col min="1024" max="1024" width="5.5703125" style="11" customWidth="1"/>
    <col min="1025" max="1025" width="15.140625" style="11" customWidth="1"/>
    <col min="1026" max="1026" width="15" style="11" customWidth="1"/>
    <col min="1027" max="1027" width="14.42578125" style="11" customWidth="1"/>
    <col min="1028" max="1028" width="14.5703125" style="11" customWidth="1"/>
    <col min="1029" max="1029" width="14" style="11" customWidth="1"/>
    <col min="1030" max="1030" width="14.140625" style="11" customWidth="1"/>
    <col min="1031" max="1031" width="14" style="11" customWidth="1"/>
    <col min="1032" max="1032" width="14.28515625" style="11" customWidth="1"/>
    <col min="1033" max="1033" width="15.85546875" style="11" customWidth="1"/>
    <col min="1034" max="1272" width="9.140625" style="11"/>
    <col min="1273" max="1273" width="6" style="11" customWidth="1"/>
    <col min="1274" max="1274" width="15.140625" style="11" customWidth="1"/>
    <col min="1275" max="1275" width="37.140625" style="11" customWidth="1"/>
    <col min="1276" max="1276" width="31" style="11" customWidth="1"/>
    <col min="1277" max="1277" width="4.7109375" style="11" customWidth="1"/>
    <col min="1278" max="1278" width="5.85546875" style="11" customWidth="1"/>
    <col min="1279" max="1279" width="4.5703125" style="11" customWidth="1"/>
    <col min="1280" max="1280" width="5.5703125" style="11" customWidth="1"/>
    <col min="1281" max="1281" width="15.140625" style="11" customWidth="1"/>
    <col min="1282" max="1282" width="15" style="11" customWidth="1"/>
    <col min="1283" max="1283" width="14.42578125" style="11" customWidth="1"/>
    <col min="1284" max="1284" width="14.5703125" style="11" customWidth="1"/>
    <col min="1285" max="1285" width="14" style="11" customWidth="1"/>
    <col min="1286" max="1286" width="14.140625" style="11" customWidth="1"/>
    <col min="1287" max="1287" width="14" style="11" customWidth="1"/>
    <col min="1288" max="1288" width="14.28515625" style="11" customWidth="1"/>
    <col min="1289" max="1289" width="15.85546875" style="11" customWidth="1"/>
    <col min="1290" max="1528" width="9.140625" style="11"/>
    <col min="1529" max="1529" width="6" style="11" customWidth="1"/>
    <col min="1530" max="1530" width="15.140625" style="11" customWidth="1"/>
    <col min="1531" max="1531" width="37.140625" style="11" customWidth="1"/>
    <col min="1532" max="1532" width="31" style="11" customWidth="1"/>
    <col min="1533" max="1533" width="4.7109375" style="11" customWidth="1"/>
    <col min="1534" max="1534" width="5.85546875" style="11" customWidth="1"/>
    <col min="1535" max="1535" width="4.5703125" style="11" customWidth="1"/>
    <col min="1536" max="1536" width="5.5703125" style="11" customWidth="1"/>
    <col min="1537" max="1537" width="15.140625" style="11" customWidth="1"/>
    <col min="1538" max="1538" width="15" style="11" customWidth="1"/>
    <col min="1539" max="1539" width="14.42578125" style="11" customWidth="1"/>
    <col min="1540" max="1540" width="14.5703125" style="11" customWidth="1"/>
    <col min="1541" max="1541" width="14" style="11" customWidth="1"/>
    <col min="1542" max="1542" width="14.140625" style="11" customWidth="1"/>
    <col min="1543" max="1543" width="14" style="11" customWidth="1"/>
    <col min="1544" max="1544" width="14.28515625" style="11" customWidth="1"/>
    <col min="1545" max="1545" width="15.85546875" style="11" customWidth="1"/>
    <col min="1546" max="1784" width="9.140625" style="11"/>
    <col min="1785" max="1785" width="6" style="11" customWidth="1"/>
    <col min="1786" max="1786" width="15.140625" style="11" customWidth="1"/>
    <col min="1787" max="1787" width="37.140625" style="11" customWidth="1"/>
    <col min="1788" max="1788" width="31" style="11" customWidth="1"/>
    <col min="1789" max="1789" width="4.7109375" style="11" customWidth="1"/>
    <col min="1790" max="1790" width="5.85546875" style="11" customWidth="1"/>
    <col min="1791" max="1791" width="4.5703125" style="11" customWidth="1"/>
    <col min="1792" max="1792" width="5.5703125" style="11" customWidth="1"/>
    <col min="1793" max="1793" width="15.140625" style="11" customWidth="1"/>
    <col min="1794" max="1794" width="15" style="11" customWidth="1"/>
    <col min="1795" max="1795" width="14.42578125" style="11" customWidth="1"/>
    <col min="1796" max="1796" width="14.5703125" style="11" customWidth="1"/>
    <col min="1797" max="1797" width="14" style="11" customWidth="1"/>
    <col min="1798" max="1798" width="14.140625" style="11" customWidth="1"/>
    <col min="1799" max="1799" width="14" style="11" customWidth="1"/>
    <col min="1800" max="1800" width="14.28515625" style="11" customWidth="1"/>
    <col min="1801" max="1801" width="15.85546875" style="11" customWidth="1"/>
    <col min="1802" max="2040" width="9.140625" style="11"/>
    <col min="2041" max="2041" width="6" style="11" customWidth="1"/>
    <col min="2042" max="2042" width="15.140625" style="11" customWidth="1"/>
    <col min="2043" max="2043" width="37.140625" style="11" customWidth="1"/>
    <col min="2044" max="2044" width="31" style="11" customWidth="1"/>
    <col min="2045" max="2045" width="4.7109375" style="11" customWidth="1"/>
    <col min="2046" max="2046" width="5.85546875" style="11" customWidth="1"/>
    <col min="2047" max="2047" width="4.5703125" style="11" customWidth="1"/>
    <col min="2048" max="2048" width="5.5703125" style="11" customWidth="1"/>
    <col min="2049" max="2049" width="15.140625" style="11" customWidth="1"/>
    <col min="2050" max="2050" width="15" style="11" customWidth="1"/>
    <col min="2051" max="2051" width="14.42578125" style="11" customWidth="1"/>
    <col min="2052" max="2052" width="14.5703125" style="11" customWidth="1"/>
    <col min="2053" max="2053" width="14" style="11" customWidth="1"/>
    <col min="2054" max="2054" width="14.140625" style="11" customWidth="1"/>
    <col min="2055" max="2055" width="14" style="11" customWidth="1"/>
    <col min="2056" max="2056" width="14.28515625" style="11" customWidth="1"/>
    <col min="2057" max="2057" width="15.85546875" style="11" customWidth="1"/>
    <col min="2058" max="2296" width="9.140625" style="11"/>
    <col min="2297" max="2297" width="6" style="11" customWidth="1"/>
    <col min="2298" max="2298" width="15.140625" style="11" customWidth="1"/>
    <col min="2299" max="2299" width="37.140625" style="11" customWidth="1"/>
    <col min="2300" max="2300" width="31" style="11" customWidth="1"/>
    <col min="2301" max="2301" width="4.7109375" style="11" customWidth="1"/>
    <col min="2302" max="2302" width="5.85546875" style="11" customWidth="1"/>
    <col min="2303" max="2303" width="4.5703125" style="11" customWidth="1"/>
    <col min="2304" max="2304" width="5.5703125" style="11" customWidth="1"/>
    <col min="2305" max="2305" width="15.140625" style="11" customWidth="1"/>
    <col min="2306" max="2306" width="15" style="11" customWidth="1"/>
    <col min="2307" max="2307" width="14.42578125" style="11" customWidth="1"/>
    <col min="2308" max="2308" width="14.5703125" style="11" customWidth="1"/>
    <col min="2309" max="2309" width="14" style="11" customWidth="1"/>
    <col min="2310" max="2310" width="14.140625" style="11" customWidth="1"/>
    <col min="2311" max="2311" width="14" style="11" customWidth="1"/>
    <col min="2312" max="2312" width="14.28515625" style="11" customWidth="1"/>
    <col min="2313" max="2313" width="15.85546875" style="11" customWidth="1"/>
    <col min="2314" max="2552" width="9.140625" style="11"/>
    <col min="2553" max="2553" width="6" style="11" customWidth="1"/>
    <col min="2554" max="2554" width="15.140625" style="11" customWidth="1"/>
    <col min="2555" max="2555" width="37.140625" style="11" customWidth="1"/>
    <col min="2556" max="2556" width="31" style="11" customWidth="1"/>
    <col min="2557" max="2557" width="4.7109375" style="11" customWidth="1"/>
    <col min="2558" max="2558" width="5.85546875" style="11" customWidth="1"/>
    <col min="2559" max="2559" width="4.5703125" style="11" customWidth="1"/>
    <col min="2560" max="2560" width="5.5703125" style="11" customWidth="1"/>
    <col min="2561" max="2561" width="15.140625" style="11" customWidth="1"/>
    <col min="2562" max="2562" width="15" style="11" customWidth="1"/>
    <col min="2563" max="2563" width="14.42578125" style="11" customWidth="1"/>
    <col min="2564" max="2564" width="14.5703125" style="11" customWidth="1"/>
    <col min="2565" max="2565" width="14" style="11" customWidth="1"/>
    <col min="2566" max="2566" width="14.140625" style="11" customWidth="1"/>
    <col min="2567" max="2567" width="14" style="11" customWidth="1"/>
    <col min="2568" max="2568" width="14.28515625" style="11" customWidth="1"/>
    <col min="2569" max="2569" width="15.85546875" style="11" customWidth="1"/>
    <col min="2570" max="2808" width="9.140625" style="11"/>
    <col min="2809" max="2809" width="6" style="11" customWidth="1"/>
    <col min="2810" max="2810" width="15.140625" style="11" customWidth="1"/>
    <col min="2811" max="2811" width="37.140625" style="11" customWidth="1"/>
    <col min="2812" max="2812" width="31" style="11" customWidth="1"/>
    <col min="2813" max="2813" width="4.7109375" style="11" customWidth="1"/>
    <col min="2814" max="2814" width="5.85546875" style="11" customWidth="1"/>
    <col min="2815" max="2815" width="4.5703125" style="11" customWidth="1"/>
    <col min="2816" max="2816" width="5.5703125" style="11" customWidth="1"/>
    <col min="2817" max="2817" width="15.140625" style="11" customWidth="1"/>
    <col min="2818" max="2818" width="15" style="11" customWidth="1"/>
    <col min="2819" max="2819" width="14.42578125" style="11" customWidth="1"/>
    <col min="2820" max="2820" width="14.5703125" style="11" customWidth="1"/>
    <col min="2821" max="2821" width="14" style="11" customWidth="1"/>
    <col min="2822" max="2822" width="14.140625" style="11" customWidth="1"/>
    <col min="2823" max="2823" width="14" style="11" customWidth="1"/>
    <col min="2824" max="2824" width="14.28515625" style="11" customWidth="1"/>
    <col min="2825" max="2825" width="15.85546875" style="11" customWidth="1"/>
    <col min="2826" max="3064" width="9.140625" style="11"/>
    <col min="3065" max="3065" width="6" style="11" customWidth="1"/>
    <col min="3066" max="3066" width="15.140625" style="11" customWidth="1"/>
    <col min="3067" max="3067" width="37.140625" style="11" customWidth="1"/>
    <col min="3068" max="3068" width="31" style="11" customWidth="1"/>
    <col min="3069" max="3069" width="4.7109375" style="11" customWidth="1"/>
    <col min="3070" max="3070" width="5.85546875" style="11" customWidth="1"/>
    <col min="3071" max="3071" width="4.5703125" style="11" customWidth="1"/>
    <col min="3072" max="3072" width="5.5703125" style="11" customWidth="1"/>
    <col min="3073" max="3073" width="15.140625" style="11" customWidth="1"/>
    <col min="3074" max="3074" width="15" style="11" customWidth="1"/>
    <col min="3075" max="3075" width="14.42578125" style="11" customWidth="1"/>
    <col min="3076" max="3076" width="14.5703125" style="11" customWidth="1"/>
    <col min="3077" max="3077" width="14" style="11" customWidth="1"/>
    <col min="3078" max="3078" width="14.140625" style="11" customWidth="1"/>
    <col min="3079" max="3079" width="14" style="11" customWidth="1"/>
    <col min="3080" max="3080" width="14.28515625" style="11" customWidth="1"/>
    <col min="3081" max="3081" width="15.85546875" style="11" customWidth="1"/>
    <col min="3082" max="3320" width="9.140625" style="11"/>
    <col min="3321" max="3321" width="6" style="11" customWidth="1"/>
    <col min="3322" max="3322" width="15.140625" style="11" customWidth="1"/>
    <col min="3323" max="3323" width="37.140625" style="11" customWidth="1"/>
    <col min="3324" max="3324" width="31" style="11" customWidth="1"/>
    <col min="3325" max="3325" width="4.7109375" style="11" customWidth="1"/>
    <col min="3326" max="3326" width="5.85546875" style="11" customWidth="1"/>
    <col min="3327" max="3327" width="4.5703125" style="11" customWidth="1"/>
    <col min="3328" max="3328" width="5.5703125" style="11" customWidth="1"/>
    <col min="3329" max="3329" width="15.140625" style="11" customWidth="1"/>
    <col min="3330" max="3330" width="15" style="11" customWidth="1"/>
    <col min="3331" max="3331" width="14.42578125" style="11" customWidth="1"/>
    <col min="3332" max="3332" width="14.5703125" style="11" customWidth="1"/>
    <col min="3333" max="3333" width="14" style="11" customWidth="1"/>
    <col min="3334" max="3334" width="14.140625" style="11" customWidth="1"/>
    <col min="3335" max="3335" width="14" style="11" customWidth="1"/>
    <col min="3336" max="3336" width="14.28515625" style="11" customWidth="1"/>
    <col min="3337" max="3337" width="15.85546875" style="11" customWidth="1"/>
    <col min="3338" max="3576" width="9.140625" style="11"/>
    <col min="3577" max="3577" width="6" style="11" customWidth="1"/>
    <col min="3578" max="3578" width="15.140625" style="11" customWidth="1"/>
    <col min="3579" max="3579" width="37.140625" style="11" customWidth="1"/>
    <col min="3580" max="3580" width="31" style="11" customWidth="1"/>
    <col min="3581" max="3581" width="4.7109375" style="11" customWidth="1"/>
    <col min="3582" max="3582" width="5.85546875" style="11" customWidth="1"/>
    <col min="3583" max="3583" width="4.5703125" style="11" customWidth="1"/>
    <col min="3584" max="3584" width="5.5703125" style="11" customWidth="1"/>
    <col min="3585" max="3585" width="15.140625" style="11" customWidth="1"/>
    <col min="3586" max="3586" width="15" style="11" customWidth="1"/>
    <col min="3587" max="3587" width="14.42578125" style="11" customWidth="1"/>
    <col min="3588" max="3588" width="14.5703125" style="11" customWidth="1"/>
    <col min="3589" max="3589" width="14" style="11" customWidth="1"/>
    <col min="3590" max="3590" width="14.140625" style="11" customWidth="1"/>
    <col min="3591" max="3591" width="14" style="11" customWidth="1"/>
    <col min="3592" max="3592" width="14.28515625" style="11" customWidth="1"/>
    <col min="3593" max="3593" width="15.85546875" style="11" customWidth="1"/>
    <col min="3594" max="3832" width="9.140625" style="11"/>
    <col min="3833" max="3833" width="6" style="11" customWidth="1"/>
    <col min="3834" max="3834" width="15.140625" style="11" customWidth="1"/>
    <col min="3835" max="3835" width="37.140625" style="11" customWidth="1"/>
    <col min="3836" max="3836" width="31" style="11" customWidth="1"/>
    <col min="3837" max="3837" width="4.7109375" style="11" customWidth="1"/>
    <col min="3838" max="3838" width="5.85546875" style="11" customWidth="1"/>
    <col min="3839" max="3839" width="4.5703125" style="11" customWidth="1"/>
    <col min="3840" max="3840" width="5.5703125" style="11" customWidth="1"/>
    <col min="3841" max="3841" width="15.140625" style="11" customWidth="1"/>
    <col min="3842" max="3842" width="15" style="11" customWidth="1"/>
    <col min="3843" max="3843" width="14.42578125" style="11" customWidth="1"/>
    <col min="3844" max="3844" width="14.5703125" style="11" customWidth="1"/>
    <col min="3845" max="3845" width="14" style="11" customWidth="1"/>
    <col min="3846" max="3846" width="14.140625" style="11" customWidth="1"/>
    <col min="3847" max="3847" width="14" style="11" customWidth="1"/>
    <col min="3848" max="3848" width="14.28515625" style="11" customWidth="1"/>
    <col min="3849" max="3849" width="15.85546875" style="11" customWidth="1"/>
    <col min="3850" max="4088" width="9.140625" style="11"/>
    <col min="4089" max="4089" width="6" style="11" customWidth="1"/>
    <col min="4090" max="4090" width="15.140625" style="11" customWidth="1"/>
    <col min="4091" max="4091" width="37.140625" style="11" customWidth="1"/>
    <col min="4092" max="4092" width="31" style="11" customWidth="1"/>
    <col min="4093" max="4093" width="4.7109375" style="11" customWidth="1"/>
    <col min="4094" max="4094" width="5.85546875" style="11" customWidth="1"/>
    <col min="4095" max="4095" width="4.5703125" style="11" customWidth="1"/>
    <col min="4096" max="4096" width="5.5703125" style="11" customWidth="1"/>
    <col min="4097" max="4097" width="15.140625" style="11" customWidth="1"/>
    <col min="4098" max="4098" width="15" style="11" customWidth="1"/>
    <col min="4099" max="4099" width="14.42578125" style="11" customWidth="1"/>
    <col min="4100" max="4100" width="14.5703125" style="11" customWidth="1"/>
    <col min="4101" max="4101" width="14" style="11" customWidth="1"/>
    <col min="4102" max="4102" width="14.140625" style="11" customWidth="1"/>
    <col min="4103" max="4103" width="14" style="11" customWidth="1"/>
    <col min="4104" max="4104" width="14.28515625" style="11" customWidth="1"/>
    <col min="4105" max="4105" width="15.85546875" style="11" customWidth="1"/>
    <col min="4106" max="4344" width="9.140625" style="11"/>
    <col min="4345" max="4345" width="6" style="11" customWidth="1"/>
    <col min="4346" max="4346" width="15.140625" style="11" customWidth="1"/>
    <col min="4347" max="4347" width="37.140625" style="11" customWidth="1"/>
    <col min="4348" max="4348" width="31" style="11" customWidth="1"/>
    <col min="4349" max="4349" width="4.7109375" style="11" customWidth="1"/>
    <col min="4350" max="4350" width="5.85546875" style="11" customWidth="1"/>
    <col min="4351" max="4351" width="4.5703125" style="11" customWidth="1"/>
    <col min="4352" max="4352" width="5.5703125" style="11" customWidth="1"/>
    <col min="4353" max="4353" width="15.140625" style="11" customWidth="1"/>
    <col min="4354" max="4354" width="15" style="11" customWidth="1"/>
    <col min="4355" max="4355" width="14.42578125" style="11" customWidth="1"/>
    <col min="4356" max="4356" width="14.5703125" style="11" customWidth="1"/>
    <col min="4357" max="4357" width="14" style="11" customWidth="1"/>
    <col min="4358" max="4358" width="14.140625" style="11" customWidth="1"/>
    <col min="4359" max="4359" width="14" style="11" customWidth="1"/>
    <col min="4360" max="4360" width="14.28515625" style="11" customWidth="1"/>
    <col min="4361" max="4361" width="15.85546875" style="11" customWidth="1"/>
    <col min="4362" max="4600" width="9.140625" style="11"/>
    <col min="4601" max="4601" width="6" style="11" customWidth="1"/>
    <col min="4602" max="4602" width="15.140625" style="11" customWidth="1"/>
    <col min="4603" max="4603" width="37.140625" style="11" customWidth="1"/>
    <col min="4604" max="4604" width="31" style="11" customWidth="1"/>
    <col min="4605" max="4605" width="4.7109375" style="11" customWidth="1"/>
    <col min="4606" max="4606" width="5.85546875" style="11" customWidth="1"/>
    <col min="4607" max="4607" width="4.5703125" style="11" customWidth="1"/>
    <col min="4608" max="4608" width="5.5703125" style="11" customWidth="1"/>
    <col min="4609" max="4609" width="15.140625" style="11" customWidth="1"/>
    <col min="4610" max="4610" width="15" style="11" customWidth="1"/>
    <col min="4611" max="4611" width="14.42578125" style="11" customWidth="1"/>
    <col min="4612" max="4612" width="14.5703125" style="11" customWidth="1"/>
    <col min="4613" max="4613" width="14" style="11" customWidth="1"/>
    <col min="4614" max="4614" width="14.140625" style="11" customWidth="1"/>
    <col min="4615" max="4615" width="14" style="11" customWidth="1"/>
    <col min="4616" max="4616" width="14.28515625" style="11" customWidth="1"/>
    <col min="4617" max="4617" width="15.85546875" style="11" customWidth="1"/>
    <col min="4618" max="4856" width="9.140625" style="11"/>
    <col min="4857" max="4857" width="6" style="11" customWidth="1"/>
    <col min="4858" max="4858" width="15.140625" style="11" customWidth="1"/>
    <col min="4859" max="4859" width="37.140625" style="11" customWidth="1"/>
    <col min="4860" max="4860" width="31" style="11" customWidth="1"/>
    <col min="4861" max="4861" width="4.7109375" style="11" customWidth="1"/>
    <col min="4862" max="4862" width="5.85546875" style="11" customWidth="1"/>
    <col min="4863" max="4863" width="4.5703125" style="11" customWidth="1"/>
    <col min="4864" max="4864" width="5.5703125" style="11" customWidth="1"/>
    <col min="4865" max="4865" width="15.140625" style="11" customWidth="1"/>
    <col min="4866" max="4866" width="15" style="11" customWidth="1"/>
    <col min="4867" max="4867" width="14.42578125" style="11" customWidth="1"/>
    <col min="4868" max="4868" width="14.5703125" style="11" customWidth="1"/>
    <col min="4869" max="4869" width="14" style="11" customWidth="1"/>
    <col min="4870" max="4870" width="14.140625" style="11" customWidth="1"/>
    <col min="4871" max="4871" width="14" style="11" customWidth="1"/>
    <col min="4872" max="4872" width="14.28515625" style="11" customWidth="1"/>
    <col min="4873" max="4873" width="15.85546875" style="11" customWidth="1"/>
    <col min="4874" max="5112" width="9.140625" style="11"/>
    <col min="5113" max="5113" width="6" style="11" customWidth="1"/>
    <col min="5114" max="5114" width="15.140625" style="11" customWidth="1"/>
    <col min="5115" max="5115" width="37.140625" style="11" customWidth="1"/>
    <col min="5116" max="5116" width="31" style="11" customWidth="1"/>
    <col min="5117" max="5117" width="4.7109375" style="11" customWidth="1"/>
    <col min="5118" max="5118" width="5.85546875" style="11" customWidth="1"/>
    <col min="5119" max="5119" width="4.5703125" style="11" customWidth="1"/>
    <col min="5120" max="5120" width="5.5703125" style="11" customWidth="1"/>
    <col min="5121" max="5121" width="15.140625" style="11" customWidth="1"/>
    <col min="5122" max="5122" width="15" style="11" customWidth="1"/>
    <col min="5123" max="5123" width="14.42578125" style="11" customWidth="1"/>
    <col min="5124" max="5124" width="14.5703125" style="11" customWidth="1"/>
    <col min="5125" max="5125" width="14" style="11" customWidth="1"/>
    <col min="5126" max="5126" width="14.140625" style="11" customWidth="1"/>
    <col min="5127" max="5127" width="14" style="11" customWidth="1"/>
    <col min="5128" max="5128" width="14.28515625" style="11" customWidth="1"/>
    <col min="5129" max="5129" width="15.85546875" style="11" customWidth="1"/>
    <col min="5130" max="5368" width="9.140625" style="11"/>
    <col min="5369" max="5369" width="6" style="11" customWidth="1"/>
    <col min="5370" max="5370" width="15.140625" style="11" customWidth="1"/>
    <col min="5371" max="5371" width="37.140625" style="11" customWidth="1"/>
    <col min="5372" max="5372" width="31" style="11" customWidth="1"/>
    <col min="5373" max="5373" width="4.7109375" style="11" customWidth="1"/>
    <col min="5374" max="5374" width="5.85546875" style="11" customWidth="1"/>
    <col min="5375" max="5375" width="4.5703125" style="11" customWidth="1"/>
    <col min="5376" max="5376" width="5.5703125" style="11" customWidth="1"/>
    <col min="5377" max="5377" width="15.140625" style="11" customWidth="1"/>
    <col min="5378" max="5378" width="15" style="11" customWidth="1"/>
    <col min="5379" max="5379" width="14.42578125" style="11" customWidth="1"/>
    <col min="5380" max="5380" width="14.5703125" style="11" customWidth="1"/>
    <col min="5381" max="5381" width="14" style="11" customWidth="1"/>
    <col min="5382" max="5382" width="14.140625" style="11" customWidth="1"/>
    <col min="5383" max="5383" width="14" style="11" customWidth="1"/>
    <col min="5384" max="5384" width="14.28515625" style="11" customWidth="1"/>
    <col min="5385" max="5385" width="15.85546875" style="11" customWidth="1"/>
    <col min="5386" max="5624" width="9.140625" style="11"/>
    <col min="5625" max="5625" width="6" style="11" customWidth="1"/>
    <col min="5626" max="5626" width="15.140625" style="11" customWidth="1"/>
    <col min="5627" max="5627" width="37.140625" style="11" customWidth="1"/>
    <col min="5628" max="5628" width="31" style="11" customWidth="1"/>
    <col min="5629" max="5629" width="4.7109375" style="11" customWidth="1"/>
    <col min="5630" max="5630" width="5.85546875" style="11" customWidth="1"/>
    <col min="5631" max="5631" width="4.5703125" style="11" customWidth="1"/>
    <col min="5632" max="5632" width="5.5703125" style="11" customWidth="1"/>
    <col min="5633" max="5633" width="15.140625" style="11" customWidth="1"/>
    <col min="5634" max="5634" width="15" style="11" customWidth="1"/>
    <col min="5635" max="5635" width="14.42578125" style="11" customWidth="1"/>
    <col min="5636" max="5636" width="14.5703125" style="11" customWidth="1"/>
    <col min="5637" max="5637" width="14" style="11" customWidth="1"/>
    <col min="5638" max="5638" width="14.140625" style="11" customWidth="1"/>
    <col min="5639" max="5639" width="14" style="11" customWidth="1"/>
    <col min="5640" max="5640" width="14.28515625" style="11" customWidth="1"/>
    <col min="5641" max="5641" width="15.85546875" style="11" customWidth="1"/>
    <col min="5642" max="5880" width="9.140625" style="11"/>
    <col min="5881" max="5881" width="6" style="11" customWidth="1"/>
    <col min="5882" max="5882" width="15.140625" style="11" customWidth="1"/>
    <col min="5883" max="5883" width="37.140625" style="11" customWidth="1"/>
    <col min="5884" max="5884" width="31" style="11" customWidth="1"/>
    <col min="5885" max="5885" width="4.7109375" style="11" customWidth="1"/>
    <col min="5886" max="5886" width="5.85546875" style="11" customWidth="1"/>
    <col min="5887" max="5887" width="4.5703125" style="11" customWidth="1"/>
    <col min="5888" max="5888" width="5.5703125" style="11" customWidth="1"/>
    <col min="5889" max="5889" width="15.140625" style="11" customWidth="1"/>
    <col min="5890" max="5890" width="15" style="11" customWidth="1"/>
    <col min="5891" max="5891" width="14.42578125" style="11" customWidth="1"/>
    <col min="5892" max="5892" width="14.5703125" style="11" customWidth="1"/>
    <col min="5893" max="5893" width="14" style="11" customWidth="1"/>
    <col min="5894" max="5894" width="14.140625" style="11" customWidth="1"/>
    <col min="5895" max="5895" width="14" style="11" customWidth="1"/>
    <col min="5896" max="5896" width="14.28515625" style="11" customWidth="1"/>
    <col min="5897" max="5897" width="15.85546875" style="11" customWidth="1"/>
    <col min="5898" max="6136" width="9.140625" style="11"/>
    <col min="6137" max="6137" width="6" style="11" customWidth="1"/>
    <col min="6138" max="6138" width="15.140625" style="11" customWidth="1"/>
    <col min="6139" max="6139" width="37.140625" style="11" customWidth="1"/>
    <col min="6140" max="6140" width="31" style="11" customWidth="1"/>
    <col min="6141" max="6141" width="4.7109375" style="11" customWidth="1"/>
    <col min="6142" max="6142" width="5.85546875" style="11" customWidth="1"/>
    <col min="6143" max="6143" width="4.5703125" style="11" customWidth="1"/>
    <col min="6144" max="6144" width="5.5703125" style="11" customWidth="1"/>
    <col min="6145" max="6145" width="15.140625" style="11" customWidth="1"/>
    <col min="6146" max="6146" width="15" style="11" customWidth="1"/>
    <col min="6147" max="6147" width="14.42578125" style="11" customWidth="1"/>
    <col min="6148" max="6148" width="14.5703125" style="11" customWidth="1"/>
    <col min="6149" max="6149" width="14" style="11" customWidth="1"/>
    <col min="6150" max="6150" width="14.140625" style="11" customWidth="1"/>
    <col min="6151" max="6151" width="14" style="11" customWidth="1"/>
    <col min="6152" max="6152" width="14.28515625" style="11" customWidth="1"/>
    <col min="6153" max="6153" width="15.85546875" style="11" customWidth="1"/>
    <col min="6154" max="6392" width="9.140625" style="11"/>
    <col min="6393" max="6393" width="6" style="11" customWidth="1"/>
    <col min="6394" max="6394" width="15.140625" style="11" customWidth="1"/>
    <col min="6395" max="6395" width="37.140625" style="11" customWidth="1"/>
    <col min="6396" max="6396" width="31" style="11" customWidth="1"/>
    <col min="6397" max="6397" width="4.7109375" style="11" customWidth="1"/>
    <col min="6398" max="6398" width="5.85546875" style="11" customWidth="1"/>
    <col min="6399" max="6399" width="4.5703125" style="11" customWidth="1"/>
    <col min="6400" max="6400" width="5.5703125" style="11" customWidth="1"/>
    <col min="6401" max="6401" width="15.140625" style="11" customWidth="1"/>
    <col min="6402" max="6402" width="15" style="11" customWidth="1"/>
    <col min="6403" max="6403" width="14.42578125" style="11" customWidth="1"/>
    <col min="6404" max="6404" width="14.5703125" style="11" customWidth="1"/>
    <col min="6405" max="6405" width="14" style="11" customWidth="1"/>
    <col min="6406" max="6406" width="14.140625" style="11" customWidth="1"/>
    <col min="6407" max="6407" width="14" style="11" customWidth="1"/>
    <col min="6408" max="6408" width="14.28515625" style="11" customWidth="1"/>
    <col min="6409" max="6409" width="15.85546875" style="11" customWidth="1"/>
    <col min="6410" max="6648" width="9.140625" style="11"/>
    <col min="6649" max="6649" width="6" style="11" customWidth="1"/>
    <col min="6650" max="6650" width="15.140625" style="11" customWidth="1"/>
    <col min="6651" max="6651" width="37.140625" style="11" customWidth="1"/>
    <col min="6652" max="6652" width="31" style="11" customWidth="1"/>
    <col min="6653" max="6653" width="4.7109375" style="11" customWidth="1"/>
    <col min="6654" max="6654" width="5.85546875" style="11" customWidth="1"/>
    <col min="6655" max="6655" width="4.5703125" style="11" customWidth="1"/>
    <col min="6656" max="6656" width="5.5703125" style="11" customWidth="1"/>
    <col min="6657" max="6657" width="15.140625" style="11" customWidth="1"/>
    <col min="6658" max="6658" width="15" style="11" customWidth="1"/>
    <col min="6659" max="6659" width="14.42578125" style="11" customWidth="1"/>
    <col min="6660" max="6660" width="14.5703125" style="11" customWidth="1"/>
    <col min="6661" max="6661" width="14" style="11" customWidth="1"/>
    <col min="6662" max="6662" width="14.140625" style="11" customWidth="1"/>
    <col min="6663" max="6663" width="14" style="11" customWidth="1"/>
    <col min="6664" max="6664" width="14.28515625" style="11" customWidth="1"/>
    <col min="6665" max="6665" width="15.85546875" style="11" customWidth="1"/>
    <col min="6666" max="6904" width="9.140625" style="11"/>
    <col min="6905" max="6905" width="6" style="11" customWidth="1"/>
    <col min="6906" max="6906" width="15.140625" style="11" customWidth="1"/>
    <col min="6907" max="6907" width="37.140625" style="11" customWidth="1"/>
    <col min="6908" max="6908" width="31" style="11" customWidth="1"/>
    <col min="6909" max="6909" width="4.7109375" style="11" customWidth="1"/>
    <col min="6910" max="6910" width="5.85546875" style="11" customWidth="1"/>
    <col min="6911" max="6911" width="4.5703125" style="11" customWidth="1"/>
    <col min="6912" max="6912" width="5.5703125" style="11" customWidth="1"/>
    <col min="6913" max="6913" width="15.140625" style="11" customWidth="1"/>
    <col min="6914" max="6914" width="15" style="11" customWidth="1"/>
    <col min="6915" max="6915" width="14.42578125" style="11" customWidth="1"/>
    <col min="6916" max="6916" width="14.5703125" style="11" customWidth="1"/>
    <col min="6917" max="6917" width="14" style="11" customWidth="1"/>
    <col min="6918" max="6918" width="14.140625" style="11" customWidth="1"/>
    <col min="6919" max="6919" width="14" style="11" customWidth="1"/>
    <col min="6920" max="6920" width="14.28515625" style="11" customWidth="1"/>
    <col min="6921" max="6921" width="15.85546875" style="11" customWidth="1"/>
    <col min="6922" max="7160" width="9.140625" style="11"/>
    <col min="7161" max="7161" width="6" style="11" customWidth="1"/>
    <col min="7162" max="7162" width="15.140625" style="11" customWidth="1"/>
    <col min="7163" max="7163" width="37.140625" style="11" customWidth="1"/>
    <col min="7164" max="7164" width="31" style="11" customWidth="1"/>
    <col min="7165" max="7165" width="4.7109375" style="11" customWidth="1"/>
    <col min="7166" max="7166" width="5.85546875" style="11" customWidth="1"/>
    <col min="7167" max="7167" width="4.5703125" style="11" customWidth="1"/>
    <col min="7168" max="7168" width="5.5703125" style="11" customWidth="1"/>
    <col min="7169" max="7169" width="15.140625" style="11" customWidth="1"/>
    <col min="7170" max="7170" width="15" style="11" customWidth="1"/>
    <col min="7171" max="7171" width="14.42578125" style="11" customWidth="1"/>
    <col min="7172" max="7172" width="14.5703125" style="11" customWidth="1"/>
    <col min="7173" max="7173" width="14" style="11" customWidth="1"/>
    <col min="7174" max="7174" width="14.140625" style="11" customWidth="1"/>
    <col min="7175" max="7175" width="14" style="11" customWidth="1"/>
    <col min="7176" max="7176" width="14.28515625" style="11" customWidth="1"/>
    <col min="7177" max="7177" width="15.85546875" style="11" customWidth="1"/>
    <col min="7178" max="7416" width="9.140625" style="11"/>
    <col min="7417" max="7417" width="6" style="11" customWidth="1"/>
    <col min="7418" max="7418" width="15.140625" style="11" customWidth="1"/>
    <col min="7419" max="7419" width="37.140625" style="11" customWidth="1"/>
    <col min="7420" max="7420" width="31" style="11" customWidth="1"/>
    <col min="7421" max="7421" width="4.7109375" style="11" customWidth="1"/>
    <col min="7422" max="7422" width="5.85546875" style="11" customWidth="1"/>
    <col min="7423" max="7423" width="4.5703125" style="11" customWidth="1"/>
    <col min="7424" max="7424" width="5.5703125" style="11" customWidth="1"/>
    <col min="7425" max="7425" width="15.140625" style="11" customWidth="1"/>
    <col min="7426" max="7426" width="15" style="11" customWidth="1"/>
    <col min="7427" max="7427" width="14.42578125" style="11" customWidth="1"/>
    <col min="7428" max="7428" width="14.5703125" style="11" customWidth="1"/>
    <col min="7429" max="7429" width="14" style="11" customWidth="1"/>
    <col min="7430" max="7430" width="14.140625" style="11" customWidth="1"/>
    <col min="7431" max="7431" width="14" style="11" customWidth="1"/>
    <col min="7432" max="7432" width="14.28515625" style="11" customWidth="1"/>
    <col min="7433" max="7433" width="15.85546875" style="11" customWidth="1"/>
    <col min="7434" max="7672" width="9.140625" style="11"/>
    <col min="7673" max="7673" width="6" style="11" customWidth="1"/>
    <col min="7674" max="7674" width="15.140625" style="11" customWidth="1"/>
    <col min="7675" max="7675" width="37.140625" style="11" customWidth="1"/>
    <col min="7676" max="7676" width="31" style="11" customWidth="1"/>
    <col min="7677" max="7677" width="4.7109375" style="11" customWidth="1"/>
    <col min="7678" max="7678" width="5.85546875" style="11" customWidth="1"/>
    <col min="7679" max="7679" width="4.5703125" style="11" customWidth="1"/>
    <col min="7680" max="7680" width="5.5703125" style="11" customWidth="1"/>
    <col min="7681" max="7681" width="15.140625" style="11" customWidth="1"/>
    <col min="7682" max="7682" width="15" style="11" customWidth="1"/>
    <col min="7683" max="7683" width="14.42578125" style="11" customWidth="1"/>
    <col min="7684" max="7684" width="14.5703125" style="11" customWidth="1"/>
    <col min="7685" max="7685" width="14" style="11" customWidth="1"/>
    <col min="7686" max="7686" width="14.140625" style="11" customWidth="1"/>
    <col min="7687" max="7687" width="14" style="11" customWidth="1"/>
    <col min="7688" max="7688" width="14.28515625" style="11" customWidth="1"/>
    <col min="7689" max="7689" width="15.85546875" style="11" customWidth="1"/>
    <col min="7690" max="7928" width="9.140625" style="11"/>
    <col min="7929" max="7929" width="6" style="11" customWidth="1"/>
    <col min="7930" max="7930" width="15.140625" style="11" customWidth="1"/>
    <col min="7931" max="7931" width="37.140625" style="11" customWidth="1"/>
    <col min="7932" max="7932" width="31" style="11" customWidth="1"/>
    <col min="7933" max="7933" width="4.7109375" style="11" customWidth="1"/>
    <col min="7934" max="7934" width="5.85546875" style="11" customWidth="1"/>
    <col min="7935" max="7935" width="4.5703125" style="11" customWidth="1"/>
    <col min="7936" max="7936" width="5.5703125" style="11" customWidth="1"/>
    <col min="7937" max="7937" width="15.140625" style="11" customWidth="1"/>
    <col min="7938" max="7938" width="15" style="11" customWidth="1"/>
    <col min="7939" max="7939" width="14.42578125" style="11" customWidth="1"/>
    <col min="7940" max="7940" width="14.5703125" style="11" customWidth="1"/>
    <col min="7941" max="7941" width="14" style="11" customWidth="1"/>
    <col min="7942" max="7942" width="14.140625" style="11" customWidth="1"/>
    <col min="7943" max="7943" width="14" style="11" customWidth="1"/>
    <col min="7944" max="7944" width="14.28515625" style="11" customWidth="1"/>
    <col min="7945" max="7945" width="15.85546875" style="11" customWidth="1"/>
    <col min="7946" max="8184" width="9.140625" style="11"/>
    <col min="8185" max="8185" width="6" style="11" customWidth="1"/>
    <col min="8186" max="8186" width="15.140625" style="11" customWidth="1"/>
    <col min="8187" max="8187" width="37.140625" style="11" customWidth="1"/>
    <col min="8188" max="8188" width="31" style="11" customWidth="1"/>
    <col min="8189" max="8189" width="4.7109375" style="11" customWidth="1"/>
    <col min="8190" max="8190" width="5.85546875" style="11" customWidth="1"/>
    <col min="8191" max="8191" width="4.5703125" style="11" customWidth="1"/>
    <col min="8192" max="8192" width="5.5703125" style="11" customWidth="1"/>
    <col min="8193" max="8193" width="15.140625" style="11" customWidth="1"/>
    <col min="8194" max="8194" width="15" style="11" customWidth="1"/>
    <col min="8195" max="8195" width="14.42578125" style="11" customWidth="1"/>
    <col min="8196" max="8196" width="14.5703125" style="11" customWidth="1"/>
    <col min="8197" max="8197" width="14" style="11" customWidth="1"/>
    <col min="8198" max="8198" width="14.140625" style="11" customWidth="1"/>
    <col min="8199" max="8199" width="14" style="11" customWidth="1"/>
    <col min="8200" max="8200" width="14.28515625" style="11" customWidth="1"/>
    <col min="8201" max="8201" width="15.85546875" style="11" customWidth="1"/>
    <col min="8202" max="8440" width="9.140625" style="11"/>
    <col min="8441" max="8441" width="6" style="11" customWidth="1"/>
    <col min="8442" max="8442" width="15.140625" style="11" customWidth="1"/>
    <col min="8443" max="8443" width="37.140625" style="11" customWidth="1"/>
    <col min="8444" max="8444" width="31" style="11" customWidth="1"/>
    <col min="8445" max="8445" width="4.7109375" style="11" customWidth="1"/>
    <col min="8446" max="8446" width="5.85546875" style="11" customWidth="1"/>
    <col min="8447" max="8447" width="4.5703125" style="11" customWidth="1"/>
    <col min="8448" max="8448" width="5.5703125" style="11" customWidth="1"/>
    <col min="8449" max="8449" width="15.140625" style="11" customWidth="1"/>
    <col min="8450" max="8450" width="15" style="11" customWidth="1"/>
    <col min="8451" max="8451" width="14.42578125" style="11" customWidth="1"/>
    <col min="8452" max="8452" width="14.5703125" style="11" customWidth="1"/>
    <col min="8453" max="8453" width="14" style="11" customWidth="1"/>
    <col min="8454" max="8454" width="14.140625" style="11" customWidth="1"/>
    <col min="8455" max="8455" width="14" style="11" customWidth="1"/>
    <col min="8456" max="8456" width="14.28515625" style="11" customWidth="1"/>
    <col min="8457" max="8457" width="15.85546875" style="11" customWidth="1"/>
    <col min="8458" max="8696" width="9.140625" style="11"/>
    <col min="8697" max="8697" width="6" style="11" customWidth="1"/>
    <col min="8698" max="8698" width="15.140625" style="11" customWidth="1"/>
    <col min="8699" max="8699" width="37.140625" style="11" customWidth="1"/>
    <col min="8700" max="8700" width="31" style="11" customWidth="1"/>
    <col min="8701" max="8701" width="4.7109375" style="11" customWidth="1"/>
    <col min="8702" max="8702" width="5.85546875" style="11" customWidth="1"/>
    <col min="8703" max="8703" width="4.5703125" style="11" customWidth="1"/>
    <col min="8704" max="8704" width="5.5703125" style="11" customWidth="1"/>
    <col min="8705" max="8705" width="15.140625" style="11" customWidth="1"/>
    <col min="8706" max="8706" width="15" style="11" customWidth="1"/>
    <col min="8707" max="8707" width="14.42578125" style="11" customWidth="1"/>
    <col min="8708" max="8708" width="14.5703125" style="11" customWidth="1"/>
    <col min="8709" max="8709" width="14" style="11" customWidth="1"/>
    <col min="8710" max="8710" width="14.140625" style="11" customWidth="1"/>
    <col min="8711" max="8711" width="14" style="11" customWidth="1"/>
    <col min="8712" max="8712" width="14.28515625" style="11" customWidth="1"/>
    <col min="8713" max="8713" width="15.85546875" style="11" customWidth="1"/>
    <col min="8714" max="8952" width="9.140625" style="11"/>
    <col min="8953" max="8953" width="6" style="11" customWidth="1"/>
    <col min="8954" max="8954" width="15.140625" style="11" customWidth="1"/>
    <col min="8955" max="8955" width="37.140625" style="11" customWidth="1"/>
    <col min="8956" max="8956" width="31" style="11" customWidth="1"/>
    <col min="8957" max="8957" width="4.7109375" style="11" customWidth="1"/>
    <col min="8958" max="8958" width="5.85546875" style="11" customWidth="1"/>
    <col min="8959" max="8959" width="4.5703125" style="11" customWidth="1"/>
    <col min="8960" max="8960" width="5.5703125" style="11" customWidth="1"/>
    <col min="8961" max="8961" width="15.140625" style="11" customWidth="1"/>
    <col min="8962" max="8962" width="15" style="11" customWidth="1"/>
    <col min="8963" max="8963" width="14.42578125" style="11" customWidth="1"/>
    <col min="8964" max="8964" width="14.5703125" style="11" customWidth="1"/>
    <col min="8965" max="8965" width="14" style="11" customWidth="1"/>
    <col min="8966" max="8966" width="14.140625" style="11" customWidth="1"/>
    <col min="8967" max="8967" width="14" style="11" customWidth="1"/>
    <col min="8968" max="8968" width="14.28515625" style="11" customWidth="1"/>
    <col min="8969" max="8969" width="15.85546875" style="11" customWidth="1"/>
    <col min="8970" max="9208" width="9.140625" style="11"/>
    <col min="9209" max="9209" width="6" style="11" customWidth="1"/>
    <col min="9210" max="9210" width="15.140625" style="11" customWidth="1"/>
    <col min="9211" max="9211" width="37.140625" style="11" customWidth="1"/>
    <col min="9212" max="9212" width="31" style="11" customWidth="1"/>
    <col min="9213" max="9213" width="4.7109375" style="11" customWidth="1"/>
    <col min="9214" max="9214" width="5.85546875" style="11" customWidth="1"/>
    <col min="9215" max="9215" width="4.5703125" style="11" customWidth="1"/>
    <col min="9216" max="9216" width="5.5703125" style="11" customWidth="1"/>
    <col min="9217" max="9217" width="15.140625" style="11" customWidth="1"/>
    <col min="9218" max="9218" width="15" style="11" customWidth="1"/>
    <col min="9219" max="9219" width="14.42578125" style="11" customWidth="1"/>
    <col min="9220" max="9220" width="14.5703125" style="11" customWidth="1"/>
    <col min="9221" max="9221" width="14" style="11" customWidth="1"/>
    <col min="9222" max="9222" width="14.140625" style="11" customWidth="1"/>
    <col min="9223" max="9223" width="14" style="11" customWidth="1"/>
    <col min="9224" max="9224" width="14.28515625" style="11" customWidth="1"/>
    <col min="9225" max="9225" width="15.85546875" style="11" customWidth="1"/>
    <col min="9226" max="9464" width="9.140625" style="11"/>
    <col min="9465" max="9465" width="6" style="11" customWidth="1"/>
    <col min="9466" max="9466" width="15.140625" style="11" customWidth="1"/>
    <col min="9467" max="9467" width="37.140625" style="11" customWidth="1"/>
    <col min="9468" max="9468" width="31" style="11" customWidth="1"/>
    <col min="9469" max="9469" width="4.7109375" style="11" customWidth="1"/>
    <col min="9470" max="9470" width="5.85546875" style="11" customWidth="1"/>
    <col min="9471" max="9471" width="4.5703125" style="11" customWidth="1"/>
    <col min="9472" max="9472" width="5.5703125" style="11" customWidth="1"/>
    <col min="9473" max="9473" width="15.140625" style="11" customWidth="1"/>
    <col min="9474" max="9474" width="15" style="11" customWidth="1"/>
    <col min="9475" max="9475" width="14.42578125" style="11" customWidth="1"/>
    <col min="9476" max="9476" width="14.5703125" style="11" customWidth="1"/>
    <col min="9477" max="9477" width="14" style="11" customWidth="1"/>
    <col min="9478" max="9478" width="14.140625" style="11" customWidth="1"/>
    <col min="9479" max="9479" width="14" style="11" customWidth="1"/>
    <col min="9480" max="9480" width="14.28515625" style="11" customWidth="1"/>
    <col min="9481" max="9481" width="15.85546875" style="11" customWidth="1"/>
    <col min="9482" max="9720" width="9.140625" style="11"/>
    <col min="9721" max="9721" width="6" style="11" customWidth="1"/>
    <col min="9722" max="9722" width="15.140625" style="11" customWidth="1"/>
    <col min="9723" max="9723" width="37.140625" style="11" customWidth="1"/>
    <col min="9724" max="9724" width="31" style="11" customWidth="1"/>
    <col min="9725" max="9725" width="4.7109375" style="11" customWidth="1"/>
    <col min="9726" max="9726" width="5.85546875" style="11" customWidth="1"/>
    <col min="9727" max="9727" width="4.5703125" style="11" customWidth="1"/>
    <col min="9728" max="9728" width="5.5703125" style="11" customWidth="1"/>
    <col min="9729" max="9729" width="15.140625" style="11" customWidth="1"/>
    <col min="9730" max="9730" width="15" style="11" customWidth="1"/>
    <col min="9731" max="9731" width="14.42578125" style="11" customWidth="1"/>
    <col min="9732" max="9732" width="14.5703125" style="11" customWidth="1"/>
    <col min="9733" max="9733" width="14" style="11" customWidth="1"/>
    <col min="9734" max="9734" width="14.140625" style="11" customWidth="1"/>
    <col min="9735" max="9735" width="14" style="11" customWidth="1"/>
    <col min="9736" max="9736" width="14.28515625" style="11" customWidth="1"/>
    <col min="9737" max="9737" width="15.85546875" style="11" customWidth="1"/>
    <col min="9738" max="9976" width="9.140625" style="11"/>
    <col min="9977" max="9977" width="6" style="11" customWidth="1"/>
    <col min="9978" max="9978" width="15.140625" style="11" customWidth="1"/>
    <col min="9979" max="9979" width="37.140625" style="11" customWidth="1"/>
    <col min="9980" max="9980" width="31" style="11" customWidth="1"/>
    <col min="9981" max="9981" width="4.7109375" style="11" customWidth="1"/>
    <col min="9982" max="9982" width="5.85546875" style="11" customWidth="1"/>
    <col min="9983" max="9983" width="4.5703125" style="11" customWidth="1"/>
    <col min="9984" max="9984" width="5.5703125" style="11" customWidth="1"/>
    <col min="9985" max="9985" width="15.140625" style="11" customWidth="1"/>
    <col min="9986" max="9986" width="15" style="11" customWidth="1"/>
    <col min="9987" max="9987" width="14.42578125" style="11" customWidth="1"/>
    <col min="9988" max="9988" width="14.5703125" style="11" customWidth="1"/>
    <col min="9989" max="9989" width="14" style="11" customWidth="1"/>
    <col min="9990" max="9990" width="14.140625" style="11" customWidth="1"/>
    <col min="9991" max="9991" width="14" style="11" customWidth="1"/>
    <col min="9992" max="9992" width="14.28515625" style="11" customWidth="1"/>
    <col min="9993" max="9993" width="15.85546875" style="11" customWidth="1"/>
    <col min="9994" max="10232" width="9.140625" style="11"/>
    <col min="10233" max="10233" width="6" style="11" customWidth="1"/>
    <col min="10234" max="10234" width="15.140625" style="11" customWidth="1"/>
    <col min="10235" max="10235" width="37.140625" style="11" customWidth="1"/>
    <col min="10236" max="10236" width="31" style="11" customWidth="1"/>
    <col min="10237" max="10237" width="4.7109375" style="11" customWidth="1"/>
    <col min="10238" max="10238" width="5.85546875" style="11" customWidth="1"/>
    <col min="10239" max="10239" width="4.5703125" style="11" customWidth="1"/>
    <col min="10240" max="10240" width="5.5703125" style="11" customWidth="1"/>
    <col min="10241" max="10241" width="15.140625" style="11" customWidth="1"/>
    <col min="10242" max="10242" width="15" style="11" customWidth="1"/>
    <col min="10243" max="10243" width="14.42578125" style="11" customWidth="1"/>
    <col min="10244" max="10244" width="14.5703125" style="11" customWidth="1"/>
    <col min="10245" max="10245" width="14" style="11" customWidth="1"/>
    <col min="10246" max="10246" width="14.140625" style="11" customWidth="1"/>
    <col min="10247" max="10247" width="14" style="11" customWidth="1"/>
    <col min="10248" max="10248" width="14.28515625" style="11" customWidth="1"/>
    <col min="10249" max="10249" width="15.85546875" style="11" customWidth="1"/>
    <col min="10250" max="10488" width="9.140625" style="11"/>
    <col min="10489" max="10489" width="6" style="11" customWidth="1"/>
    <col min="10490" max="10490" width="15.140625" style="11" customWidth="1"/>
    <col min="10491" max="10491" width="37.140625" style="11" customWidth="1"/>
    <col min="10492" max="10492" width="31" style="11" customWidth="1"/>
    <col min="10493" max="10493" width="4.7109375" style="11" customWidth="1"/>
    <col min="10494" max="10494" width="5.85546875" style="11" customWidth="1"/>
    <col min="10495" max="10495" width="4.5703125" style="11" customWidth="1"/>
    <col min="10496" max="10496" width="5.5703125" style="11" customWidth="1"/>
    <col min="10497" max="10497" width="15.140625" style="11" customWidth="1"/>
    <col min="10498" max="10498" width="15" style="11" customWidth="1"/>
    <col min="10499" max="10499" width="14.42578125" style="11" customWidth="1"/>
    <col min="10500" max="10500" width="14.5703125" style="11" customWidth="1"/>
    <col min="10501" max="10501" width="14" style="11" customWidth="1"/>
    <col min="10502" max="10502" width="14.140625" style="11" customWidth="1"/>
    <col min="10503" max="10503" width="14" style="11" customWidth="1"/>
    <col min="10504" max="10504" width="14.28515625" style="11" customWidth="1"/>
    <col min="10505" max="10505" width="15.85546875" style="11" customWidth="1"/>
    <col min="10506" max="10744" width="9.140625" style="11"/>
    <col min="10745" max="10745" width="6" style="11" customWidth="1"/>
    <col min="10746" max="10746" width="15.140625" style="11" customWidth="1"/>
    <col min="10747" max="10747" width="37.140625" style="11" customWidth="1"/>
    <col min="10748" max="10748" width="31" style="11" customWidth="1"/>
    <col min="10749" max="10749" width="4.7109375" style="11" customWidth="1"/>
    <col min="10750" max="10750" width="5.85546875" style="11" customWidth="1"/>
    <col min="10751" max="10751" width="4.5703125" style="11" customWidth="1"/>
    <col min="10752" max="10752" width="5.5703125" style="11" customWidth="1"/>
    <col min="10753" max="10753" width="15.140625" style="11" customWidth="1"/>
    <col min="10754" max="10754" width="15" style="11" customWidth="1"/>
    <col min="10755" max="10755" width="14.42578125" style="11" customWidth="1"/>
    <col min="10756" max="10756" width="14.5703125" style="11" customWidth="1"/>
    <col min="10757" max="10757" width="14" style="11" customWidth="1"/>
    <col min="10758" max="10758" width="14.140625" style="11" customWidth="1"/>
    <col min="10759" max="10759" width="14" style="11" customWidth="1"/>
    <col min="10760" max="10760" width="14.28515625" style="11" customWidth="1"/>
    <col min="10761" max="10761" width="15.85546875" style="11" customWidth="1"/>
    <col min="10762" max="11000" width="9.140625" style="11"/>
    <col min="11001" max="11001" width="6" style="11" customWidth="1"/>
    <col min="11002" max="11002" width="15.140625" style="11" customWidth="1"/>
    <col min="11003" max="11003" width="37.140625" style="11" customWidth="1"/>
    <col min="11004" max="11004" width="31" style="11" customWidth="1"/>
    <col min="11005" max="11005" width="4.7109375" style="11" customWidth="1"/>
    <col min="11006" max="11006" width="5.85546875" style="11" customWidth="1"/>
    <col min="11007" max="11007" width="4.5703125" style="11" customWidth="1"/>
    <col min="11008" max="11008" width="5.5703125" style="11" customWidth="1"/>
    <col min="11009" max="11009" width="15.140625" style="11" customWidth="1"/>
    <col min="11010" max="11010" width="15" style="11" customWidth="1"/>
    <col min="11011" max="11011" width="14.42578125" style="11" customWidth="1"/>
    <col min="11012" max="11012" width="14.5703125" style="11" customWidth="1"/>
    <col min="11013" max="11013" width="14" style="11" customWidth="1"/>
    <col min="11014" max="11014" width="14.140625" style="11" customWidth="1"/>
    <col min="11015" max="11015" width="14" style="11" customWidth="1"/>
    <col min="11016" max="11016" width="14.28515625" style="11" customWidth="1"/>
    <col min="11017" max="11017" width="15.85546875" style="11" customWidth="1"/>
    <col min="11018" max="11256" width="9.140625" style="11"/>
    <col min="11257" max="11257" width="6" style="11" customWidth="1"/>
    <col min="11258" max="11258" width="15.140625" style="11" customWidth="1"/>
    <col min="11259" max="11259" width="37.140625" style="11" customWidth="1"/>
    <col min="11260" max="11260" width="31" style="11" customWidth="1"/>
    <col min="11261" max="11261" width="4.7109375" style="11" customWidth="1"/>
    <col min="11262" max="11262" width="5.85546875" style="11" customWidth="1"/>
    <col min="11263" max="11263" width="4.5703125" style="11" customWidth="1"/>
    <col min="11264" max="11264" width="5.5703125" style="11" customWidth="1"/>
    <col min="11265" max="11265" width="15.140625" style="11" customWidth="1"/>
    <col min="11266" max="11266" width="15" style="11" customWidth="1"/>
    <col min="11267" max="11267" width="14.42578125" style="11" customWidth="1"/>
    <col min="11268" max="11268" width="14.5703125" style="11" customWidth="1"/>
    <col min="11269" max="11269" width="14" style="11" customWidth="1"/>
    <col min="11270" max="11270" width="14.140625" style="11" customWidth="1"/>
    <col min="11271" max="11271" width="14" style="11" customWidth="1"/>
    <col min="11272" max="11272" width="14.28515625" style="11" customWidth="1"/>
    <col min="11273" max="11273" width="15.85546875" style="11" customWidth="1"/>
    <col min="11274" max="11512" width="9.140625" style="11"/>
    <col min="11513" max="11513" width="6" style="11" customWidth="1"/>
    <col min="11514" max="11514" width="15.140625" style="11" customWidth="1"/>
    <col min="11515" max="11515" width="37.140625" style="11" customWidth="1"/>
    <col min="11516" max="11516" width="31" style="11" customWidth="1"/>
    <col min="11517" max="11517" width="4.7109375" style="11" customWidth="1"/>
    <col min="11518" max="11518" width="5.85546875" style="11" customWidth="1"/>
    <col min="11519" max="11519" width="4.5703125" style="11" customWidth="1"/>
    <col min="11520" max="11520" width="5.5703125" style="11" customWidth="1"/>
    <col min="11521" max="11521" width="15.140625" style="11" customWidth="1"/>
    <col min="11522" max="11522" width="15" style="11" customWidth="1"/>
    <col min="11523" max="11523" width="14.42578125" style="11" customWidth="1"/>
    <col min="11524" max="11524" width="14.5703125" style="11" customWidth="1"/>
    <col min="11525" max="11525" width="14" style="11" customWidth="1"/>
    <col min="11526" max="11526" width="14.140625" style="11" customWidth="1"/>
    <col min="11527" max="11527" width="14" style="11" customWidth="1"/>
    <col min="11528" max="11528" width="14.28515625" style="11" customWidth="1"/>
    <col min="11529" max="11529" width="15.85546875" style="11" customWidth="1"/>
    <col min="11530" max="11768" width="9.140625" style="11"/>
    <col min="11769" max="11769" width="6" style="11" customWidth="1"/>
    <col min="11770" max="11770" width="15.140625" style="11" customWidth="1"/>
    <col min="11771" max="11771" width="37.140625" style="11" customWidth="1"/>
    <col min="11772" max="11772" width="31" style="11" customWidth="1"/>
    <col min="11773" max="11773" width="4.7109375" style="11" customWidth="1"/>
    <col min="11774" max="11774" width="5.85546875" style="11" customWidth="1"/>
    <col min="11775" max="11775" width="4.5703125" style="11" customWidth="1"/>
    <col min="11776" max="11776" width="5.5703125" style="11" customWidth="1"/>
    <col min="11777" max="11777" width="15.140625" style="11" customWidth="1"/>
    <col min="11778" max="11778" width="15" style="11" customWidth="1"/>
    <col min="11779" max="11779" width="14.42578125" style="11" customWidth="1"/>
    <col min="11780" max="11780" width="14.5703125" style="11" customWidth="1"/>
    <col min="11781" max="11781" width="14" style="11" customWidth="1"/>
    <col min="11782" max="11782" width="14.140625" style="11" customWidth="1"/>
    <col min="11783" max="11783" width="14" style="11" customWidth="1"/>
    <col min="11784" max="11784" width="14.28515625" style="11" customWidth="1"/>
    <col min="11785" max="11785" width="15.85546875" style="11" customWidth="1"/>
    <col min="11786" max="12024" width="9.140625" style="11"/>
    <col min="12025" max="12025" width="6" style="11" customWidth="1"/>
    <col min="12026" max="12026" width="15.140625" style="11" customWidth="1"/>
    <col min="12027" max="12027" width="37.140625" style="11" customWidth="1"/>
    <col min="12028" max="12028" width="31" style="11" customWidth="1"/>
    <col min="12029" max="12029" width="4.7109375" style="11" customWidth="1"/>
    <col min="12030" max="12030" width="5.85546875" style="11" customWidth="1"/>
    <col min="12031" max="12031" width="4.5703125" style="11" customWidth="1"/>
    <col min="12032" max="12032" width="5.5703125" style="11" customWidth="1"/>
    <col min="12033" max="12033" width="15.140625" style="11" customWidth="1"/>
    <col min="12034" max="12034" width="15" style="11" customWidth="1"/>
    <col min="12035" max="12035" width="14.42578125" style="11" customWidth="1"/>
    <col min="12036" max="12036" width="14.5703125" style="11" customWidth="1"/>
    <col min="12037" max="12037" width="14" style="11" customWidth="1"/>
    <col min="12038" max="12038" width="14.140625" style="11" customWidth="1"/>
    <col min="12039" max="12039" width="14" style="11" customWidth="1"/>
    <col min="12040" max="12040" width="14.28515625" style="11" customWidth="1"/>
    <col min="12041" max="12041" width="15.85546875" style="11" customWidth="1"/>
    <col min="12042" max="12280" width="9.140625" style="11"/>
    <col min="12281" max="12281" width="6" style="11" customWidth="1"/>
    <col min="12282" max="12282" width="15.140625" style="11" customWidth="1"/>
    <col min="12283" max="12283" width="37.140625" style="11" customWidth="1"/>
    <col min="12284" max="12284" width="31" style="11" customWidth="1"/>
    <col min="12285" max="12285" width="4.7109375" style="11" customWidth="1"/>
    <col min="12286" max="12286" width="5.85546875" style="11" customWidth="1"/>
    <col min="12287" max="12287" width="4.5703125" style="11" customWidth="1"/>
    <col min="12288" max="12288" width="5.5703125" style="11" customWidth="1"/>
    <col min="12289" max="12289" width="15.140625" style="11" customWidth="1"/>
    <col min="12290" max="12290" width="15" style="11" customWidth="1"/>
    <col min="12291" max="12291" width="14.42578125" style="11" customWidth="1"/>
    <col min="12292" max="12292" width="14.5703125" style="11" customWidth="1"/>
    <col min="12293" max="12293" width="14" style="11" customWidth="1"/>
    <col min="12294" max="12294" width="14.140625" style="11" customWidth="1"/>
    <col min="12295" max="12295" width="14" style="11" customWidth="1"/>
    <col min="12296" max="12296" width="14.28515625" style="11" customWidth="1"/>
    <col min="12297" max="12297" width="15.85546875" style="11" customWidth="1"/>
    <col min="12298" max="12536" width="9.140625" style="11"/>
    <col min="12537" max="12537" width="6" style="11" customWidth="1"/>
    <col min="12538" max="12538" width="15.140625" style="11" customWidth="1"/>
    <col min="12539" max="12539" width="37.140625" style="11" customWidth="1"/>
    <col min="12540" max="12540" width="31" style="11" customWidth="1"/>
    <col min="12541" max="12541" width="4.7109375" style="11" customWidth="1"/>
    <col min="12542" max="12542" width="5.85546875" style="11" customWidth="1"/>
    <col min="12543" max="12543" width="4.5703125" style="11" customWidth="1"/>
    <col min="12544" max="12544" width="5.5703125" style="11" customWidth="1"/>
    <col min="12545" max="12545" width="15.140625" style="11" customWidth="1"/>
    <col min="12546" max="12546" width="15" style="11" customWidth="1"/>
    <col min="12547" max="12547" width="14.42578125" style="11" customWidth="1"/>
    <col min="12548" max="12548" width="14.5703125" style="11" customWidth="1"/>
    <col min="12549" max="12549" width="14" style="11" customWidth="1"/>
    <col min="12550" max="12550" width="14.140625" style="11" customWidth="1"/>
    <col min="12551" max="12551" width="14" style="11" customWidth="1"/>
    <col min="12552" max="12552" width="14.28515625" style="11" customWidth="1"/>
    <col min="12553" max="12553" width="15.85546875" style="11" customWidth="1"/>
    <col min="12554" max="12792" width="9.140625" style="11"/>
    <col min="12793" max="12793" width="6" style="11" customWidth="1"/>
    <col min="12794" max="12794" width="15.140625" style="11" customWidth="1"/>
    <col min="12795" max="12795" width="37.140625" style="11" customWidth="1"/>
    <col min="12796" max="12796" width="31" style="11" customWidth="1"/>
    <col min="12797" max="12797" width="4.7109375" style="11" customWidth="1"/>
    <col min="12798" max="12798" width="5.85546875" style="11" customWidth="1"/>
    <col min="12799" max="12799" width="4.5703125" style="11" customWidth="1"/>
    <col min="12800" max="12800" width="5.5703125" style="11" customWidth="1"/>
    <col min="12801" max="12801" width="15.140625" style="11" customWidth="1"/>
    <col min="12802" max="12802" width="15" style="11" customWidth="1"/>
    <col min="12803" max="12803" width="14.42578125" style="11" customWidth="1"/>
    <col min="12804" max="12804" width="14.5703125" style="11" customWidth="1"/>
    <col min="12805" max="12805" width="14" style="11" customWidth="1"/>
    <col min="12806" max="12806" width="14.140625" style="11" customWidth="1"/>
    <col min="12807" max="12807" width="14" style="11" customWidth="1"/>
    <col min="12808" max="12808" width="14.28515625" style="11" customWidth="1"/>
    <col min="12809" max="12809" width="15.85546875" style="11" customWidth="1"/>
    <col min="12810" max="13048" width="9.140625" style="11"/>
    <col min="13049" max="13049" width="6" style="11" customWidth="1"/>
    <col min="13050" max="13050" width="15.140625" style="11" customWidth="1"/>
    <col min="13051" max="13051" width="37.140625" style="11" customWidth="1"/>
    <col min="13052" max="13052" width="31" style="11" customWidth="1"/>
    <col min="13053" max="13053" width="4.7109375" style="11" customWidth="1"/>
    <col min="13054" max="13054" width="5.85546875" style="11" customWidth="1"/>
    <col min="13055" max="13055" width="4.5703125" style="11" customWidth="1"/>
    <col min="13056" max="13056" width="5.5703125" style="11" customWidth="1"/>
    <col min="13057" max="13057" width="15.140625" style="11" customWidth="1"/>
    <col min="13058" max="13058" width="15" style="11" customWidth="1"/>
    <col min="13059" max="13059" width="14.42578125" style="11" customWidth="1"/>
    <col min="13060" max="13060" width="14.5703125" style="11" customWidth="1"/>
    <col min="13061" max="13061" width="14" style="11" customWidth="1"/>
    <col min="13062" max="13062" width="14.140625" style="11" customWidth="1"/>
    <col min="13063" max="13063" width="14" style="11" customWidth="1"/>
    <col min="13064" max="13064" width="14.28515625" style="11" customWidth="1"/>
    <col min="13065" max="13065" width="15.85546875" style="11" customWidth="1"/>
    <col min="13066" max="13304" width="9.140625" style="11"/>
    <col min="13305" max="13305" width="6" style="11" customWidth="1"/>
    <col min="13306" max="13306" width="15.140625" style="11" customWidth="1"/>
    <col min="13307" max="13307" width="37.140625" style="11" customWidth="1"/>
    <col min="13308" max="13308" width="31" style="11" customWidth="1"/>
    <col min="13309" max="13309" width="4.7109375" style="11" customWidth="1"/>
    <col min="13310" max="13310" width="5.85546875" style="11" customWidth="1"/>
    <col min="13311" max="13311" width="4.5703125" style="11" customWidth="1"/>
    <col min="13312" max="13312" width="5.5703125" style="11" customWidth="1"/>
    <col min="13313" max="13313" width="15.140625" style="11" customWidth="1"/>
    <col min="13314" max="13314" width="15" style="11" customWidth="1"/>
    <col min="13315" max="13315" width="14.42578125" style="11" customWidth="1"/>
    <col min="13316" max="13316" width="14.5703125" style="11" customWidth="1"/>
    <col min="13317" max="13317" width="14" style="11" customWidth="1"/>
    <col min="13318" max="13318" width="14.140625" style="11" customWidth="1"/>
    <col min="13319" max="13319" width="14" style="11" customWidth="1"/>
    <col min="13320" max="13320" width="14.28515625" style="11" customWidth="1"/>
    <col min="13321" max="13321" width="15.85546875" style="11" customWidth="1"/>
    <col min="13322" max="13560" width="9.140625" style="11"/>
    <col min="13561" max="13561" width="6" style="11" customWidth="1"/>
    <col min="13562" max="13562" width="15.140625" style="11" customWidth="1"/>
    <col min="13563" max="13563" width="37.140625" style="11" customWidth="1"/>
    <col min="13564" max="13564" width="31" style="11" customWidth="1"/>
    <col min="13565" max="13565" width="4.7109375" style="11" customWidth="1"/>
    <col min="13566" max="13566" width="5.85546875" style="11" customWidth="1"/>
    <col min="13567" max="13567" width="4.5703125" style="11" customWidth="1"/>
    <col min="13568" max="13568" width="5.5703125" style="11" customWidth="1"/>
    <col min="13569" max="13569" width="15.140625" style="11" customWidth="1"/>
    <col min="13570" max="13570" width="15" style="11" customWidth="1"/>
    <col min="13571" max="13571" width="14.42578125" style="11" customWidth="1"/>
    <col min="13572" max="13572" width="14.5703125" style="11" customWidth="1"/>
    <col min="13573" max="13573" width="14" style="11" customWidth="1"/>
    <col min="13574" max="13574" width="14.140625" style="11" customWidth="1"/>
    <col min="13575" max="13575" width="14" style="11" customWidth="1"/>
    <col min="13576" max="13576" width="14.28515625" style="11" customWidth="1"/>
    <col min="13577" max="13577" width="15.85546875" style="11" customWidth="1"/>
    <col min="13578" max="13816" width="9.140625" style="11"/>
    <col min="13817" max="13817" width="6" style="11" customWidth="1"/>
    <col min="13818" max="13818" width="15.140625" style="11" customWidth="1"/>
    <col min="13819" max="13819" width="37.140625" style="11" customWidth="1"/>
    <col min="13820" max="13820" width="31" style="11" customWidth="1"/>
    <col min="13821" max="13821" width="4.7109375" style="11" customWidth="1"/>
    <col min="13822" max="13822" width="5.85546875" style="11" customWidth="1"/>
    <col min="13823" max="13823" width="4.5703125" style="11" customWidth="1"/>
    <col min="13824" max="13824" width="5.5703125" style="11" customWidth="1"/>
    <col min="13825" max="13825" width="15.140625" style="11" customWidth="1"/>
    <col min="13826" max="13826" width="15" style="11" customWidth="1"/>
    <col min="13827" max="13827" width="14.42578125" style="11" customWidth="1"/>
    <col min="13828" max="13828" width="14.5703125" style="11" customWidth="1"/>
    <col min="13829" max="13829" width="14" style="11" customWidth="1"/>
    <col min="13830" max="13830" width="14.140625" style="11" customWidth="1"/>
    <col min="13831" max="13831" width="14" style="11" customWidth="1"/>
    <col min="13832" max="13832" width="14.28515625" style="11" customWidth="1"/>
    <col min="13833" max="13833" width="15.85546875" style="11" customWidth="1"/>
    <col min="13834" max="14072" width="9.140625" style="11"/>
    <col min="14073" max="14073" width="6" style="11" customWidth="1"/>
    <col min="14074" max="14074" width="15.140625" style="11" customWidth="1"/>
    <col min="14075" max="14075" width="37.140625" style="11" customWidth="1"/>
    <col min="14076" max="14076" width="31" style="11" customWidth="1"/>
    <col min="14077" max="14077" width="4.7109375" style="11" customWidth="1"/>
    <col min="14078" max="14078" width="5.85546875" style="11" customWidth="1"/>
    <col min="14079" max="14079" width="4.5703125" style="11" customWidth="1"/>
    <col min="14080" max="14080" width="5.5703125" style="11" customWidth="1"/>
    <col min="14081" max="14081" width="15.140625" style="11" customWidth="1"/>
    <col min="14082" max="14082" width="15" style="11" customWidth="1"/>
    <col min="14083" max="14083" width="14.42578125" style="11" customWidth="1"/>
    <col min="14084" max="14084" width="14.5703125" style="11" customWidth="1"/>
    <col min="14085" max="14085" width="14" style="11" customWidth="1"/>
    <col min="14086" max="14086" width="14.140625" style="11" customWidth="1"/>
    <col min="14087" max="14087" width="14" style="11" customWidth="1"/>
    <col min="14088" max="14088" width="14.28515625" style="11" customWidth="1"/>
    <col min="14089" max="14089" width="15.85546875" style="11" customWidth="1"/>
    <col min="14090" max="14328" width="9.140625" style="11"/>
    <col min="14329" max="14329" width="6" style="11" customWidth="1"/>
    <col min="14330" max="14330" width="15.140625" style="11" customWidth="1"/>
    <col min="14331" max="14331" width="37.140625" style="11" customWidth="1"/>
    <col min="14332" max="14332" width="31" style="11" customWidth="1"/>
    <col min="14333" max="14333" width="4.7109375" style="11" customWidth="1"/>
    <col min="14334" max="14334" width="5.85546875" style="11" customWidth="1"/>
    <col min="14335" max="14335" width="4.5703125" style="11" customWidth="1"/>
    <col min="14336" max="14336" width="5.5703125" style="11" customWidth="1"/>
    <col min="14337" max="14337" width="15.140625" style="11" customWidth="1"/>
    <col min="14338" max="14338" width="15" style="11" customWidth="1"/>
    <col min="14339" max="14339" width="14.42578125" style="11" customWidth="1"/>
    <col min="14340" max="14340" width="14.5703125" style="11" customWidth="1"/>
    <col min="14341" max="14341" width="14" style="11" customWidth="1"/>
    <col min="14342" max="14342" width="14.140625" style="11" customWidth="1"/>
    <col min="14343" max="14343" width="14" style="11" customWidth="1"/>
    <col min="14344" max="14344" width="14.28515625" style="11" customWidth="1"/>
    <col min="14345" max="14345" width="15.85546875" style="11" customWidth="1"/>
    <col min="14346" max="14584" width="9.140625" style="11"/>
    <col min="14585" max="14585" width="6" style="11" customWidth="1"/>
    <col min="14586" max="14586" width="15.140625" style="11" customWidth="1"/>
    <col min="14587" max="14587" width="37.140625" style="11" customWidth="1"/>
    <col min="14588" max="14588" width="31" style="11" customWidth="1"/>
    <col min="14589" max="14589" width="4.7109375" style="11" customWidth="1"/>
    <col min="14590" max="14590" width="5.85546875" style="11" customWidth="1"/>
    <col min="14591" max="14591" width="4.5703125" style="11" customWidth="1"/>
    <col min="14592" max="14592" width="5.5703125" style="11" customWidth="1"/>
    <col min="14593" max="14593" width="15.140625" style="11" customWidth="1"/>
    <col min="14594" max="14594" width="15" style="11" customWidth="1"/>
    <col min="14595" max="14595" width="14.42578125" style="11" customWidth="1"/>
    <col min="14596" max="14596" width="14.5703125" style="11" customWidth="1"/>
    <col min="14597" max="14597" width="14" style="11" customWidth="1"/>
    <col min="14598" max="14598" width="14.140625" style="11" customWidth="1"/>
    <col min="14599" max="14599" width="14" style="11" customWidth="1"/>
    <col min="14600" max="14600" width="14.28515625" style="11" customWidth="1"/>
    <col min="14601" max="14601" width="15.85546875" style="11" customWidth="1"/>
    <col min="14602" max="14840" width="9.140625" style="11"/>
    <col min="14841" max="14841" width="6" style="11" customWidth="1"/>
    <col min="14842" max="14842" width="15.140625" style="11" customWidth="1"/>
    <col min="14843" max="14843" width="37.140625" style="11" customWidth="1"/>
    <col min="14844" max="14844" width="31" style="11" customWidth="1"/>
    <col min="14845" max="14845" width="4.7109375" style="11" customWidth="1"/>
    <col min="14846" max="14846" width="5.85546875" style="11" customWidth="1"/>
    <col min="14847" max="14847" width="4.5703125" style="11" customWidth="1"/>
    <col min="14848" max="14848" width="5.5703125" style="11" customWidth="1"/>
    <col min="14849" max="14849" width="15.140625" style="11" customWidth="1"/>
    <col min="14850" max="14850" width="15" style="11" customWidth="1"/>
    <col min="14851" max="14851" width="14.42578125" style="11" customWidth="1"/>
    <col min="14852" max="14852" width="14.5703125" style="11" customWidth="1"/>
    <col min="14853" max="14853" width="14" style="11" customWidth="1"/>
    <col min="14854" max="14854" width="14.140625" style="11" customWidth="1"/>
    <col min="14855" max="14855" width="14" style="11" customWidth="1"/>
    <col min="14856" max="14856" width="14.28515625" style="11" customWidth="1"/>
    <col min="14857" max="14857" width="15.85546875" style="11" customWidth="1"/>
    <col min="14858" max="15096" width="9.140625" style="11"/>
    <col min="15097" max="15097" width="6" style="11" customWidth="1"/>
    <col min="15098" max="15098" width="15.140625" style="11" customWidth="1"/>
    <col min="15099" max="15099" width="37.140625" style="11" customWidth="1"/>
    <col min="15100" max="15100" width="31" style="11" customWidth="1"/>
    <col min="15101" max="15101" width="4.7109375" style="11" customWidth="1"/>
    <col min="15102" max="15102" width="5.85546875" style="11" customWidth="1"/>
    <col min="15103" max="15103" width="4.5703125" style="11" customWidth="1"/>
    <col min="15104" max="15104" width="5.5703125" style="11" customWidth="1"/>
    <col min="15105" max="15105" width="15.140625" style="11" customWidth="1"/>
    <col min="15106" max="15106" width="15" style="11" customWidth="1"/>
    <col min="15107" max="15107" width="14.42578125" style="11" customWidth="1"/>
    <col min="15108" max="15108" width="14.5703125" style="11" customWidth="1"/>
    <col min="15109" max="15109" width="14" style="11" customWidth="1"/>
    <col min="15110" max="15110" width="14.140625" style="11" customWidth="1"/>
    <col min="15111" max="15111" width="14" style="11" customWidth="1"/>
    <col min="15112" max="15112" width="14.28515625" style="11" customWidth="1"/>
    <col min="15113" max="15113" width="15.85546875" style="11" customWidth="1"/>
    <col min="15114" max="15352" width="9.140625" style="11"/>
    <col min="15353" max="15353" width="6" style="11" customWidth="1"/>
    <col min="15354" max="15354" width="15.140625" style="11" customWidth="1"/>
    <col min="15355" max="15355" width="37.140625" style="11" customWidth="1"/>
    <col min="15356" max="15356" width="31" style="11" customWidth="1"/>
    <col min="15357" max="15357" width="4.7109375" style="11" customWidth="1"/>
    <col min="15358" max="15358" width="5.85546875" style="11" customWidth="1"/>
    <col min="15359" max="15359" width="4.5703125" style="11" customWidth="1"/>
    <col min="15360" max="15360" width="5.5703125" style="11" customWidth="1"/>
    <col min="15361" max="15361" width="15.140625" style="11" customWidth="1"/>
    <col min="15362" max="15362" width="15" style="11" customWidth="1"/>
    <col min="15363" max="15363" width="14.42578125" style="11" customWidth="1"/>
    <col min="15364" max="15364" width="14.5703125" style="11" customWidth="1"/>
    <col min="15365" max="15365" width="14" style="11" customWidth="1"/>
    <col min="15366" max="15366" width="14.140625" style="11" customWidth="1"/>
    <col min="15367" max="15367" width="14" style="11" customWidth="1"/>
    <col min="15368" max="15368" width="14.28515625" style="11" customWidth="1"/>
    <col min="15369" max="15369" width="15.85546875" style="11" customWidth="1"/>
    <col min="15370" max="15608" width="9.140625" style="11"/>
    <col min="15609" max="15609" width="6" style="11" customWidth="1"/>
    <col min="15610" max="15610" width="15.140625" style="11" customWidth="1"/>
    <col min="15611" max="15611" width="37.140625" style="11" customWidth="1"/>
    <col min="15612" max="15612" width="31" style="11" customWidth="1"/>
    <col min="15613" max="15613" width="4.7109375" style="11" customWidth="1"/>
    <col min="15614" max="15614" width="5.85546875" style="11" customWidth="1"/>
    <col min="15615" max="15615" width="4.5703125" style="11" customWidth="1"/>
    <col min="15616" max="15616" width="5.5703125" style="11" customWidth="1"/>
    <col min="15617" max="15617" width="15.140625" style="11" customWidth="1"/>
    <col min="15618" max="15618" width="15" style="11" customWidth="1"/>
    <col min="15619" max="15619" width="14.42578125" style="11" customWidth="1"/>
    <col min="15620" max="15620" width="14.5703125" style="11" customWidth="1"/>
    <col min="15621" max="15621" width="14" style="11" customWidth="1"/>
    <col min="15622" max="15622" width="14.140625" style="11" customWidth="1"/>
    <col min="15623" max="15623" width="14" style="11" customWidth="1"/>
    <col min="15624" max="15624" width="14.28515625" style="11" customWidth="1"/>
    <col min="15625" max="15625" width="15.85546875" style="11" customWidth="1"/>
    <col min="15626" max="15864" width="9.140625" style="11"/>
    <col min="15865" max="15865" width="6" style="11" customWidth="1"/>
    <col min="15866" max="15866" width="15.140625" style="11" customWidth="1"/>
    <col min="15867" max="15867" width="37.140625" style="11" customWidth="1"/>
    <col min="15868" max="15868" width="31" style="11" customWidth="1"/>
    <col min="15869" max="15869" width="4.7109375" style="11" customWidth="1"/>
    <col min="15870" max="15870" width="5.85546875" style="11" customWidth="1"/>
    <col min="15871" max="15871" width="4.5703125" style="11" customWidth="1"/>
    <col min="15872" max="15872" width="5.5703125" style="11" customWidth="1"/>
    <col min="15873" max="15873" width="15.140625" style="11" customWidth="1"/>
    <col min="15874" max="15874" width="15" style="11" customWidth="1"/>
    <col min="15875" max="15875" width="14.42578125" style="11" customWidth="1"/>
    <col min="15876" max="15876" width="14.5703125" style="11" customWidth="1"/>
    <col min="15877" max="15877" width="14" style="11" customWidth="1"/>
    <col min="15878" max="15878" width="14.140625" style="11" customWidth="1"/>
    <col min="15879" max="15879" width="14" style="11" customWidth="1"/>
    <col min="15880" max="15880" width="14.28515625" style="11" customWidth="1"/>
    <col min="15881" max="15881" width="15.85546875" style="11" customWidth="1"/>
    <col min="15882" max="16120" width="9.140625" style="11"/>
    <col min="16121" max="16121" width="6" style="11" customWidth="1"/>
    <col min="16122" max="16122" width="15.140625" style="11" customWidth="1"/>
    <col min="16123" max="16123" width="37.140625" style="11" customWidth="1"/>
    <col min="16124" max="16124" width="31" style="11" customWidth="1"/>
    <col min="16125" max="16125" width="4.7109375" style="11" customWidth="1"/>
    <col min="16126" max="16126" width="5.85546875" style="11" customWidth="1"/>
    <col min="16127" max="16127" width="4.5703125" style="11" customWidth="1"/>
    <col min="16128" max="16128" width="5.5703125" style="11" customWidth="1"/>
    <col min="16129" max="16129" width="15.140625" style="11" customWidth="1"/>
    <col min="16130" max="16130" width="15" style="11" customWidth="1"/>
    <col min="16131" max="16131" width="14.42578125" style="11" customWidth="1"/>
    <col min="16132" max="16132" width="14.5703125" style="11" customWidth="1"/>
    <col min="16133" max="16133" width="14" style="11" customWidth="1"/>
    <col min="16134" max="16134" width="14.140625" style="11" customWidth="1"/>
    <col min="16135" max="16135" width="14" style="11" customWidth="1"/>
    <col min="16136" max="16136" width="14.28515625" style="11" customWidth="1"/>
    <col min="16137" max="16137" width="15.85546875" style="11" customWidth="1"/>
    <col min="16138" max="16384" width="9.140625" style="11"/>
  </cols>
  <sheetData>
    <row r="1" spans="1:10" ht="22.5" customHeight="1" x14ac:dyDescent="0.25">
      <c r="E1" s="38"/>
      <c r="F1" s="12"/>
      <c r="G1" s="12"/>
      <c r="H1" s="59" t="s">
        <v>19</v>
      </c>
      <c r="I1" s="59"/>
    </row>
    <row r="2" spans="1:10" ht="18.75" x14ac:dyDescent="0.25">
      <c r="D2" s="12"/>
      <c r="E2" s="38"/>
      <c r="G2" s="12"/>
      <c r="H2" s="59" t="s">
        <v>20</v>
      </c>
      <c r="I2" s="59"/>
    </row>
    <row r="3" spans="1:10" ht="21.75" customHeight="1" x14ac:dyDescent="0.25">
      <c r="B3" s="58" t="s">
        <v>36</v>
      </c>
      <c r="C3" s="58"/>
      <c r="D3" s="58"/>
      <c r="E3" s="58"/>
      <c r="F3" s="58"/>
      <c r="G3" s="58"/>
    </row>
    <row r="4" spans="1:10" x14ac:dyDescent="0.25">
      <c r="I4" s="11" t="s">
        <v>21</v>
      </c>
    </row>
    <row r="5" spans="1:10" ht="30.75" customHeight="1" x14ac:dyDescent="0.25">
      <c r="A5" s="60"/>
      <c r="B5" s="56" t="s">
        <v>22</v>
      </c>
      <c r="C5" s="61" t="s">
        <v>23</v>
      </c>
      <c r="D5" s="61" t="s">
        <v>24</v>
      </c>
      <c r="E5" s="63"/>
      <c r="F5" s="63"/>
      <c r="G5" s="63"/>
      <c r="H5" s="63"/>
      <c r="I5" s="64"/>
    </row>
    <row r="6" spans="1:10" ht="41.25" customHeight="1" x14ac:dyDescent="0.25">
      <c r="A6" s="60"/>
      <c r="B6" s="56"/>
      <c r="C6" s="61"/>
      <c r="D6" s="15" t="s">
        <v>25</v>
      </c>
      <c r="E6" s="16">
        <v>2024</v>
      </c>
      <c r="F6" s="16">
        <v>2025</v>
      </c>
      <c r="G6" s="16">
        <v>2026</v>
      </c>
      <c r="H6" s="16">
        <v>2027</v>
      </c>
      <c r="I6" s="16">
        <v>2028</v>
      </c>
    </row>
    <row r="7" spans="1:10" ht="16.5" thickBot="1" x14ac:dyDescent="0.3">
      <c r="A7" s="17"/>
      <c r="B7" s="18">
        <v>2</v>
      </c>
      <c r="C7" s="19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</row>
    <row r="8" spans="1:10" x14ac:dyDescent="0.25">
      <c r="A8" s="50"/>
      <c r="B8" s="62" t="s">
        <v>50</v>
      </c>
      <c r="C8" s="20" t="s">
        <v>26</v>
      </c>
      <c r="D8" s="21">
        <f>SUM(D9:D13)</f>
        <v>880773380.49963415</v>
      </c>
      <c r="E8" s="22">
        <f t="shared" ref="E8:G8" si="0">SUM(E9:E13)</f>
        <v>287432009.54000002</v>
      </c>
      <c r="F8" s="22">
        <f>SUM(F9:F13)</f>
        <v>233747776.74000001</v>
      </c>
      <c r="G8" s="22">
        <f t="shared" si="0"/>
        <v>43356962.600000001</v>
      </c>
      <c r="H8" s="22">
        <f t="shared" ref="H8:I8" si="1">SUM(H9:H13)</f>
        <v>98875182.640000001</v>
      </c>
      <c r="I8" s="22">
        <f t="shared" si="1"/>
        <v>217361448.97963414</v>
      </c>
    </row>
    <row r="9" spans="1:10" ht="25.5" customHeight="1" x14ac:dyDescent="0.25">
      <c r="A9" s="52"/>
      <c r="B9" s="56"/>
      <c r="C9" s="23" t="s">
        <v>32</v>
      </c>
      <c r="D9" s="21">
        <f t="shared" ref="D9:D40" si="2">SUM(E9:I9)</f>
        <v>0</v>
      </c>
      <c r="E9" s="24">
        <f>E15+E136</f>
        <v>0</v>
      </c>
      <c r="F9" s="24">
        <f>F15+F142</f>
        <v>0</v>
      </c>
      <c r="G9" s="24">
        <f>G15+G142</f>
        <v>0</v>
      </c>
      <c r="H9" s="24">
        <f>H15+H142</f>
        <v>0</v>
      </c>
      <c r="I9" s="24">
        <f>I15+I142</f>
        <v>0</v>
      </c>
    </row>
    <row r="10" spans="1:10" ht="40.5" customHeight="1" x14ac:dyDescent="0.25">
      <c r="A10" s="52"/>
      <c r="B10" s="56"/>
      <c r="C10" s="23" t="s">
        <v>31</v>
      </c>
      <c r="D10" s="21">
        <f t="shared" si="2"/>
        <v>312252080.03999996</v>
      </c>
      <c r="E10" s="24">
        <f>E16+E137</f>
        <v>146074453.25</v>
      </c>
      <c r="F10" s="24">
        <f t="shared" ref="F10:I13" si="3">F16+F137</f>
        <v>166177626.78999999</v>
      </c>
      <c r="G10" s="24">
        <f t="shared" si="3"/>
        <v>0</v>
      </c>
      <c r="H10" s="24">
        <f t="shared" si="3"/>
        <v>0</v>
      </c>
      <c r="I10" s="24">
        <f t="shared" si="3"/>
        <v>0</v>
      </c>
      <c r="J10" s="12"/>
    </row>
    <row r="11" spans="1:10" ht="32.450000000000003" customHeight="1" x14ac:dyDescent="0.25">
      <c r="A11" s="52"/>
      <c r="B11" s="56"/>
      <c r="C11" s="23" t="s">
        <v>95</v>
      </c>
      <c r="D11" s="21">
        <f t="shared" si="2"/>
        <v>568521300.45963418</v>
      </c>
      <c r="E11" s="24">
        <f>E17+E138</f>
        <v>141357556.29000002</v>
      </c>
      <c r="F11" s="24">
        <f>F17+F138</f>
        <v>67570149.950000003</v>
      </c>
      <c r="G11" s="24">
        <f t="shared" si="3"/>
        <v>43356962.600000001</v>
      </c>
      <c r="H11" s="24">
        <f t="shared" si="3"/>
        <v>98875182.640000001</v>
      </c>
      <c r="I11" s="24">
        <f t="shared" si="3"/>
        <v>217361448.97963414</v>
      </c>
      <c r="J11" s="12"/>
    </row>
    <row r="12" spans="1:10" ht="25.5" x14ac:dyDescent="0.25">
      <c r="A12" s="52"/>
      <c r="B12" s="56"/>
      <c r="C12" s="23" t="s">
        <v>33</v>
      </c>
      <c r="D12" s="21">
        <f t="shared" si="2"/>
        <v>0</v>
      </c>
      <c r="E12" s="24">
        <f>E18+E139</f>
        <v>0</v>
      </c>
      <c r="F12" s="24">
        <f t="shared" si="3"/>
        <v>0</v>
      </c>
      <c r="G12" s="24">
        <f t="shared" si="3"/>
        <v>0</v>
      </c>
      <c r="H12" s="24">
        <f t="shared" si="3"/>
        <v>0</v>
      </c>
      <c r="I12" s="24">
        <f t="shared" si="3"/>
        <v>0</v>
      </c>
    </row>
    <row r="13" spans="1:10" ht="29.25" customHeight="1" thickBot="1" x14ac:dyDescent="0.3">
      <c r="A13" s="53"/>
      <c r="B13" s="57"/>
      <c r="C13" s="25" t="s">
        <v>34</v>
      </c>
      <c r="D13" s="21">
        <f t="shared" si="2"/>
        <v>0</v>
      </c>
      <c r="E13" s="24">
        <f>E19+E140</f>
        <v>0</v>
      </c>
      <c r="F13" s="24">
        <f t="shared" si="3"/>
        <v>0</v>
      </c>
      <c r="G13" s="24">
        <f t="shared" si="3"/>
        <v>0</v>
      </c>
      <c r="H13" s="24">
        <f t="shared" si="3"/>
        <v>0</v>
      </c>
      <c r="I13" s="24">
        <f t="shared" si="3"/>
        <v>0</v>
      </c>
    </row>
    <row r="14" spans="1:10" ht="15.75" customHeight="1" x14ac:dyDescent="0.25">
      <c r="A14" s="50" t="s">
        <v>57</v>
      </c>
      <c r="B14" s="62" t="s">
        <v>85</v>
      </c>
      <c r="C14" s="20" t="s">
        <v>26</v>
      </c>
      <c r="D14" s="21">
        <f t="shared" si="2"/>
        <v>830470854.81999993</v>
      </c>
      <c r="E14" s="24">
        <f t="shared" ref="E14" si="4">SUM(E15:E19)</f>
        <v>266628701.61000001</v>
      </c>
      <c r="F14" s="24">
        <f t="shared" ref="F14:I14" si="5">SUM(F15:F19)</f>
        <v>213467117.41</v>
      </c>
      <c r="G14" s="24">
        <f>SUM(G15:G19)</f>
        <v>40470020</v>
      </c>
      <c r="H14" s="24">
        <f t="shared" si="5"/>
        <v>95910015.799999997</v>
      </c>
      <c r="I14" s="24">
        <f t="shared" si="5"/>
        <v>213995000</v>
      </c>
    </row>
    <row r="15" spans="1:10" x14ac:dyDescent="0.25">
      <c r="A15" s="51"/>
      <c r="B15" s="55"/>
      <c r="C15" s="23" t="s">
        <v>0</v>
      </c>
      <c r="D15" s="21">
        <f t="shared" si="2"/>
        <v>0</v>
      </c>
      <c r="E15" s="24">
        <f>E21+E27+E33+E39+E45+E51+E57+E63+E69+E75+E81+E94+E100+E106+E112+E118+E124</f>
        <v>0</v>
      </c>
      <c r="F15" s="24">
        <f>F21+F27+F33+F39+F45+F51+F57+F63+F69+F75+F81+F94+F100+F106+F112+F118+F124</f>
        <v>0</v>
      </c>
      <c r="G15" s="24">
        <f>G21+G27+G33+G39+G45+G51+G57+G63+G69+G75+G81+G94+G100+G106+G112+G118+G124</f>
        <v>0</v>
      </c>
      <c r="H15" s="24">
        <f>H21+H27+H33+H39+H45+H51+H57+H63+H69+H75+H81+H94+H100+H106+H112+H118+H124</f>
        <v>0</v>
      </c>
      <c r="I15" s="24">
        <f>I21+I27+I33+I39+I45+I51+I57+I63+I69+I75+I81+I94+I100+I106+I112+I118+I124</f>
        <v>0</v>
      </c>
    </row>
    <row r="16" spans="1:10" x14ac:dyDescent="0.25">
      <c r="A16" s="52"/>
      <c r="B16" s="56"/>
      <c r="C16" s="23" t="s">
        <v>35</v>
      </c>
      <c r="D16" s="21">
        <f t="shared" si="2"/>
        <v>277237357.76999998</v>
      </c>
      <c r="E16" s="24">
        <f>E22+E28+E34+E40+E46+E52+E58+E64+E70+E76+E82+E95+E101+E107+E113+E119+E125+E89+E131</f>
        <v>128519572.95999999</v>
      </c>
      <c r="F16" s="24">
        <f>F22+F28+F34+F40+F46+F52+F58+F64+F70+F76+F82+F95+F101+F107+F113+F119+F125+F89+F131</f>
        <v>148717784.81</v>
      </c>
      <c r="G16" s="24">
        <f t="shared" ref="G16:I16" si="6">G22+G28+G34+G40+G46+G52+G58+G64+G70+G76+G82+G95+G101+G107+G113+G119+G125+G89+G131</f>
        <v>0</v>
      </c>
      <c r="H16" s="24">
        <f t="shared" si="6"/>
        <v>0</v>
      </c>
      <c r="I16" s="24">
        <f t="shared" si="6"/>
        <v>0</v>
      </c>
    </row>
    <row r="17" spans="1:9" x14ac:dyDescent="0.25">
      <c r="A17" s="52"/>
      <c r="B17" s="56"/>
      <c r="C17" s="23" t="s">
        <v>28</v>
      </c>
      <c r="D17" s="21">
        <f t="shared" si="2"/>
        <v>553233497.04999995</v>
      </c>
      <c r="E17" s="24">
        <f>E23+E29+E35+E41+E47+E53+E59+E65+E71+E77+E83+E96+E102+E108+E114+E120+E126+E90+E132</f>
        <v>138109128.65000001</v>
      </c>
      <c r="F17" s="24">
        <f>F23+F29+F35+F41+F47+F53+F59+F65+F71+F77+F83+F96+F102+F108+F114+F120+F126+F90+F132</f>
        <v>64749332.600000001</v>
      </c>
      <c r="G17" s="24">
        <f t="shared" ref="G17:I17" si="7">G23+G29+G35+G41+G47+G53+G59+G65+G71+G77+G83+G96+G102+G108+G114+G120+G126+G90+G132</f>
        <v>40470020</v>
      </c>
      <c r="H17" s="24">
        <f t="shared" si="7"/>
        <v>95910015.799999997</v>
      </c>
      <c r="I17" s="24">
        <f t="shared" si="7"/>
        <v>213995000</v>
      </c>
    </row>
    <row r="18" spans="1:9" x14ac:dyDescent="0.25">
      <c r="A18" s="52"/>
      <c r="B18" s="56"/>
      <c r="C18" s="23" t="s">
        <v>29</v>
      </c>
      <c r="D18" s="21">
        <f t="shared" si="2"/>
        <v>0</v>
      </c>
      <c r="E18" s="24">
        <f>E24+E30+E36+E42+E48+E54+E60+E66+E72+E78+E84+E97+E103+E109+E115+E121+E127</f>
        <v>0</v>
      </c>
      <c r="F18" s="24">
        <f>F24+F30+F36+F42+F48+F54+F60+F66+F72+F78+F84+F97+F103+F109+F115+F121+F127</f>
        <v>0</v>
      </c>
      <c r="G18" s="24">
        <f t="shared" ref="G18:I19" si="8">G24+G30+G36+G42+G48+G54+G60+G66+G72+G78+G84+G97+G103+G109+G115+G121+G127</f>
        <v>0</v>
      </c>
      <c r="H18" s="24">
        <f t="shared" si="8"/>
        <v>0</v>
      </c>
      <c r="I18" s="24">
        <f t="shared" si="8"/>
        <v>0</v>
      </c>
    </row>
    <row r="19" spans="1:9" ht="16.5" thickBot="1" x14ac:dyDescent="0.3">
      <c r="A19" s="53"/>
      <c r="B19" s="57"/>
      <c r="C19" s="25" t="s">
        <v>30</v>
      </c>
      <c r="D19" s="21">
        <f t="shared" si="2"/>
        <v>0</v>
      </c>
      <c r="E19" s="24">
        <f>E25+E31+E37+E43+E49+E55+E61+E67+E73+E79+E85+E98+E104+E110+E116+E122+E128</f>
        <v>0</v>
      </c>
      <c r="F19" s="24">
        <f>F25+F31+F37+F43+F49+F55+F61+F67+F73+F79+F85+F98+F104+F110+F116+F122+F128</f>
        <v>0</v>
      </c>
      <c r="G19" s="24">
        <f t="shared" si="8"/>
        <v>0</v>
      </c>
      <c r="H19" s="24">
        <f t="shared" si="8"/>
        <v>0</v>
      </c>
      <c r="I19" s="24">
        <f t="shared" si="8"/>
        <v>0</v>
      </c>
    </row>
    <row r="20" spans="1:9" ht="15.75" customHeight="1" x14ac:dyDescent="0.25">
      <c r="A20" s="50" t="s">
        <v>58</v>
      </c>
      <c r="B20" s="65" t="s">
        <v>52</v>
      </c>
      <c r="C20" s="20" t="s">
        <v>26</v>
      </c>
      <c r="D20" s="21">
        <f t="shared" si="2"/>
        <v>14547000</v>
      </c>
      <c r="E20" s="24">
        <f t="shared" ref="E20" si="9">SUM(E21:E25)</f>
        <v>7137000</v>
      </c>
      <c r="F20" s="24">
        <f t="shared" ref="F20:I20" si="10">SUM(F21:F25)</f>
        <v>7410000</v>
      </c>
      <c r="G20" s="24">
        <f t="shared" si="10"/>
        <v>0</v>
      </c>
      <c r="H20" s="24">
        <f t="shared" si="10"/>
        <v>0</v>
      </c>
      <c r="I20" s="24">
        <f t="shared" si="10"/>
        <v>0</v>
      </c>
    </row>
    <row r="21" spans="1:9" x14ac:dyDescent="0.25">
      <c r="A21" s="51"/>
      <c r="B21" s="66"/>
      <c r="C21" s="23" t="s">
        <v>0</v>
      </c>
      <c r="D21" s="21">
        <f t="shared" si="2"/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</row>
    <row r="22" spans="1:9" x14ac:dyDescent="0.25">
      <c r="A22" s="52"/>
      <c r="B22" s="66"/>
      <c r="C22" s="23" t="s">
        <v>35</v>
      </c>
      <c r="D22" s="21">
        <f t="shared" si="2"/>
        <v>14547000</v>
      </c>
      <c r="E22" s="24">
        <v>7137000</v>
      </c>
      <c r="F22" s="24">
        <v>7410000</v>
      </c>
      <c r="G22" s="24">
        <v>0</v>
      </c>
      <c r="H22" s="24">
        <v>0</v>
      </c>
      <c r="I22" s="24">
        <v>0</v>
      </c>
    </row>
    <row r="23" spans="1:9" x14ac:dyDescent="0.25">
      <c r="A23" s="52"/>
      <c r="B23" s="66"/>
      <c r="C23" s="23" t="s">
        <v>28</v>
      </c>
      <c r="D23" s="21">
        <f t="shared" si="2"/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</row>
    <row r="24" spans="1:9" x14ac:dyDescent="0.25">
      <c r="A24" s="52"/>
      <c r="B24" s="66"/>
      <c r="C24" s="23" t="s">
        <v>29</v>
      </c>
      <c r="D24" s="21">
        <f t="shared" si="2"/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</row>
    <row r="25" spans="1:9" ht="16.5" thickBot="1" x14ac:dyDescent="0.3">
      <c r="A25" s="53"/>
      <c r="B25" s="67"/>
      <c r="C25" s="25" t="s">
        <v>30</v>
      </c>
      <c r="D25" s="21">
        <f t="shared" si="2"/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</row>
    <row r="26" spans="1:9" ht="19.899999999999999" customHeight="1" x14ac:dyDescent="0.25">
      <c r="A26" s="50" t="s">
        <v>59</v>
      </c>
      <c r="B26" s="65" t="s">
        <v>71</v>
      </c>
      <c r="C26" s="20" t="s">
        <v>26</v>
      </c>
      <c r="D26" s="21">
        <f t="shared" si="2"/>
        <v>360000</v>
      </c>
      <c r="E26" s="24">
        <f t="shared" ref="E26" si="11">SUM(E27:E31)</f>
        <v>360000</v>
      </c>
      <c r="F26" s="24">
        <f t="shared" ref="F26:I26" si="12">SUM(F27:F31)</f>
        <v>0</v>
      </c>
      <c r="G26" s="24">
        <f t="shared" si="12"/>
        <v>0</v>
      </c>
      <c r="H26" s="24">
        <f t="shared" si="12"/>
        <v>0</v>
      </c>
      <c r="I26" s="24">
        <f t="shared" si="12"/>
        <v>0</v>
      </c>
    </row>
    <row r="27" spans="1:9" ht="18.600000000000001" customHeight="1" x14ac:dyDescent="0.25">
      <c r="A27" s="51"/>
      <c r="B27" s="66"/>
      <c r="C27" s="23" t="s">
        <v>0</v>
      </c>
      <c r="D27" s="21">
        <f t="shared" si="2"/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</row>
    <row r="28" spans="1:9" ht="18" customHeight="1" x14ac:dyDescent="0.25">
      <c r="A28" s="52"/>
      <c r="B28" s="66"/>
      <c r="C28" s="23" t="s">
        <v>35</v>
      </c>
      <c r="D28" s="21">
        <f t="shared" si="2"/>
        <v>360000</v>
      </c>
      <c r="E28" s="24">
        <v>360000</v>
      </c>
      <c r="F28" s="24">
        <v>0</v>
      </c>
      <c r="G28" s="24">
        <v>0</v>
      </c>
      <c r="H28" s="24">
        <v>0</v>
      </c>
      <c r="I28" s="24">
        <v>0</v>
      </c>
    </row>
    <row r="29" spans="1:9" ht="18.600000000000001" customHeight="1" x14ac:dyDescent="0.25">
      <c r="A29" s="52"/>
      <c r="B29" s="66"/>
      <c r="C29" s="23" t="s">
        <v>28</v>
      </c>
      <c r="D29" s="21">
        <f t="shared" si="2"/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</row>
    <row r="30" spans="1:9" ht="19.149999999999999" customHeight="1" x14ac:dyDescent="0.25">
      <c r="A30" s="52"/>
      <c r="B30" s="66"/>
      <c r="C30" s="23" t="s">
        <v>29</v>
      </c>
      <c r="D30" s="21">
        <f t="shared" si="2"/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</row>
    <row r="31" spans="1:9" ht="19.899999999999999" customHeight="1" thickBot="1" x14ac:dyDescent="0.3">
      <c r="A31" s="53"/>
      <c r="B31" s="67"/>
      <c r="C31" s="25" t="s">
        <v>30</v>
      </c>
      <c r="D31" s="21">
        <f t="shared" si="2"/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</row>
    <row r="32" spans="1:9" ht="18" customHeight="1" x14ac:dyDescent="0.25">
      <c r="A32" s="50" t="s">
        <v>60</v>
      </c>
      <c r="B32" s="65" t="s">
        <v>72</v>
      </c>
      <c r="C32" s="20" t="s">
        <v>26</v>
      </c>
      <c r="D32" s="21">
        <f t="shared" si="2"/>
        <v>7734931.9100000001</v>
      </c>
      <c r="E32" s="24">
        <f t="shared" ref="E32" si="13">SUM(E33:E37)</f>
        <v>5004931.91</v>
      </c>
      <c r="F32" s="24">
        <f t="shared" ref="F32:I32" si="14">SUM(F33:F37)</f>
        <v>2730000</v>
      </c>
      <c r="G32" s="24">
        <f t="shared" si="14"/>
        <v>0</v>
      </c>
      <c r="H32" s="24">
        <f t="shared" si="14"/>
        <v>0</v>
      </c>
      <c r="I32" s="24">
        <f t="shared" si="14"/>
        <v>0</v>
      </c>
    </row>
    <row r="33" spans="1:9" ht="18" customHeight="1" x14ac:dyDescent="0.25">
      <c r="A33" s="51"/>
      <c r="B33" s="66"/>
      <c r="C33" s="23" t="s">
        <v>0</v>
      </c>
      <c r="D33" s="21">
        <f t="shared" si="2"/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</row>
    <row r="34" spans="1:9" ht="18.600000000000001" customHeight="1" x14ac:dyDescent="0.25">
      <c r="A34" s="52"/>
      <c r="B34" s="66"/>
      <c r="C34" s="23" t="s">
        <v>35</v>
      </c>
      <c r="D34" s="21">
        <f t="shared" si="2"/>
        <v>7734931.9100000001</v>
      </c>
      <c r="E34" s="24">
        <v>5004931.91</v>
      </c>
      <c r="F34" s="24">
        <v>2730000</v>
      </c>
      <c r="G34" s="24">
        <v>0</v>
      </c>
      <c r="H34" s="24">
        <v>0</v>
      </c>
      <c r="I34" s="24">
        <v>0</v>
      </c>
    </row>
    <row r="35" spans="1:9" ht="18.600000000000001" customHeight="1" x14ac:dyDescent="0.25">
      <c r="A35" s="52"/>
      <c r="B35" s="66"/>
      <c r="C35" s="23" t="s">
        <v>28</v>
      </c>
      <c r="D35" s="21">
        <f t="shared" si="2"/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</row>
    <row r="36" spans="1:9" ht="18.600000000000001" customHeight="1" x14ac:dyDescent="0.25">
      <c r="A36" s="52"/>
      <c r="B36" s="66"/>
      <c r="C36" s="23" t="s">
        <v>29</v>
      </c>
      <c r="D36" s="21">
        <f t="shared" si="2"/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</row>
    <row r="37" spans="1:9" ht="16.5" thickBot="1" x14ac:dyDescent="0.3">
      <c r="A37" s="53"/>
      <c r="B37" s="67"/>
      <c r="C37" s="25" t="s">
        <v>30</v>
      </c>
      <c r="D37" s="21">
        <f t="shared" si="2"/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</row>
    <row r="38" spans="1:9" ht="15.75" customHeight="1" x14ac:dyDescent="0.25">
      <c r="A38" s="50" t="s">
        <v>61</v>
      </c>
      <c r="B38" s="65" t="s">
        <v>73</v>
      </c>
      <c r="C38" s="20" t="s">
        <v>26</v>
      </c>
      <c r="D38" s="21">
        <f t="shared" si="2"/>
        <v>15993565</v>
      </c>
      <c r="E38" s="24">
        <f t="shared" ref="E38" si="15">SUM(E39:E43)</f>
        <v>7955115</v>
      </c>
      <c r="F38" s="24">
        <f t="shared" ref="F38:I38" si="16">SUM(F39:F43)</f>
        <v>8038450</v>
      </c>
      <c r="G38" s="24">
        <f t="shared" si="16"/>
        <v>0</v>
      </c>
      <c r="H38" s="24">
        <f t="shared" si="16"/>
        <v>0</v>
      </c>
      <c r="I38" s="24">
        <f t="shared" si="16"/>
        <v>0</v>
      </c>
    </row>
    <row r="39" spans="1:9" x14ac:dyDescent="0.25">
      <c r="A39" s="51"/>
      <c r="B39" s="66"/>
      <c r="C39" s="23" t="s">
        <v>0</v>
      </c>
      <c r="D39" s="21">
        <f t="shared" si="2"/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</row>
    <row r="40" spans="1:9" x14ac:dyDescent="0.25">
      <c r="A40" s="52"/>
      <c r="B40" s="66"/>
      <c r="C40" s="23" t="s">
        <v>35</v>
      </c>
      <c r="D40" s="21">
        <f t="shared" si="2"/>
        <v>15993565</v>
      </c>
      <c r="E40" s="24">
        <v>7955115</v>
      </c>
      <c r="F40" s="24">
        <v>8038450</v>
      </c>
      <c r="G40" s="24">
        <v>0</v>
      </c>
      <c r="H40" s="24">
        <v>0</v>
      </c>
      <c r="I40" s="24">
        <v>0</v>
      </c>
    </row>
    <row r="41" spans="1:9" x14ac:dyDescent="0.25">
      <c r="A41" s="52"/>
      <c r="B41" s="66"/>
      <c r="C41" s="23" t="s">
        <v>28</v>
      </c>
      <c r="D41" s="21">
        <f t="shared" ref="D41:D72" si="17">SUM(E41:I41)</f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</row>
    <row r="42" spans="1:9" x14ac:dyDescent="0.25">
      <c r="A42" s="52"/>
      <c r="B42" s="66"/>
      <c r="C42" s="23" t="s">
        <v>29</v>
      </c>
      <c r="D42" s="21">
        <f t="shared" si="17"/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</row>
    <row r="43" spans="1:9" ht="16.5" thickBot="1" x14ac:dyDescent="0.3">
      <c r="A43" s="53"/>
      <c r="B43" s="67"/>
      <c r="C43" s="25" t="s">
        <v>30</v>
      </c>
      <c r="D43" s="21">
        <f t="shared" si="17"/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</row>
    <row r="44" spans="1:9" ht="15.75" customHeight="1" x14ac:dyDescent="0.25">
      <c r="A44" s="50" t="s">
        <v>62</v>
      </c>
      <c r="B44" s="65" t="s">
        <v>74</v>
      </c>
      <c r="C44" s="20" t="s">
        <v>26</v>
      </c>
      <c r="D44" s="21">
        <f t="shared" si="17"/>
        <v>3448350</v>
      </c>
      <c r="E44" s="24">
        <f t="shared" ref="E44" si="18">SUM(E45:E49)</f>
        <v>1872450</v>
      </c>
      <c r="F44" s="24">
        <f t="shared" ref="F44:I44" si="19">SUM(F45:F49)</f>
        <v>1575900</v>
      </c>
      <c r="G44" s="24">
        <f t="shared" si="19"/>
        <v>0</v>
      </c>
      <c r="H44" s="24">
        <f t="shared" si="19"/>
        <v>0</v>
      </c>
      <c r="I44" s="24">
        <f t="shared" si="19"/>
        <v>0</v>
      </c>
    </row>
    <row r="45" spans="1:9" x14ac:dyDescent="0.25">
      <c r="A45" s="51"/>
      <c r="B45" s="66"/>
      <c r="C45" s="23" t="s">
        <v>0</v>
      </c>
      <c r="D45" s="21">
        <f t="shared" si="17"/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</row>
    <row r="46" spans="1:9" x14ac:dyDescent="0.25">
      <c r="A46" s="52"/>
      <c r="B46" s="66"/>
      <c r="C46" s="23" t="s">
        <v>35</v>
      </c>
      <c r="D46" s="21">
        <f t="shared" si="17"/>
        <v>3448350</v>
      </c>
      <c r="E46" s="24">
        <v>1872450</v>
      </c>
      <c r="F46" s="24">
        <v>1575900</v>
      </c>
      <c r="G46" s="24">
        <v>0</v>
      </c>
      <c r="H46" s="24">
        <v>0</v>
      </c>
      <c r="I46" s="24">
        <v>0</v>
      </c>
    </row>
    <row r="47" spans="1:9" x14ac:dyDescent="0.25">
      <c r="A47" s="52"/>
      <c r="B47" s="66"/>
      <c r="C47" s="23" t="s">
        <v>28</v>
      </c>
      <c r="D47" s="21">
        <f t="shared" si="17"/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</row>
    <row r="48" spans="1:9" x14ac:dyDescent="0.25">
      <c r="A48" s="52"/>
      <c r="B48" s="66"/>
      <c r="C48" s="23" t="s">
        <v>29</v>
      </c>
      <c r="D48" s="21">
        <f t="shared" si="17"/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</row>
    <row r="49" spans="1:9" ht="16.5" thickBot="1" x14ac:dyDescent="0.3">
      <c r="A49" s="53"/>
      <c r="B49" s="67"/>
      <c r="C49" s="25" t="s">
        <v>30</v>
      </c>
      <c r="D49" s="21">
        <f t="shared" si="17"/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</row>
    <row r="50" spans="1:9" ht="15.75" customHeight="1" x14ac:dyDescent="0.25">
      <c r="A50" s="50" t="s">
        <v>63</v>
      </c>
      <c r="B50" s="65" t="s">
        <v>75</v>
      </c>
      <c r="C50" s="20" t="s">
        <v>26</v>
      </c>
      <c r="D50" s="21">
        <f t="shared" si="17"/>
        <v>299000</v>
      </c>
      <c r="E50" s="24">
        <f t="shared" ref="E50" si="20">SUM(E51:E55)</f>
        <v>91000</v>
      </c>
      <c r="F50" s="24">
        <f t="shared" ref="F50:I50" si="21">SUM(F51:F55)</f>
        <v>208000</v>
      </c>
      <c r="G50" s="24">
        <f t="shared" si="21"/>
        <v>0</v>
      </c>
      <c r="H50" s="24">
        <f t="shared" si="21"/>
        <v>0</v>
      </c>
      <c r="I50" s="24">
        <f t="shared" si="21"/>
        <v>0</v>
      </c>
    </row>
    <row r="51" spans="1:9" x14ac:dyDescent="0.25">
      <c r="A51" s="51"/>
      <c r="B51" s="66"/>
      <c r="C51" s="23" t="s">
        <v>0</v>
      </c>
      <c r="D51" s="21">
        <f t="shared" si="17"/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</row>
    <row r="52" spans="1:9" x14ac:dyDescent="0.25">
      <c r="A52" s="52"/>
      <c r="B52" s="66"/>
      <c r="C52" s="23" t="s">
        <v>35</v>
      </c>
      <c r="D52" s="21">
        <f t="shared" si="17"/>
        <v>299000</v>
      </c>
      <c r="E52" s="24">
        <v>91000</v>
      </c>
      <c r="F52" s="24">
        <v>208000</v>
      </c>
      <c r="G52" s="24">
        <v>0</v>
      </c>
      <c r="H52" s="24">
        <v>0</v>
      </c>
      <c r="I52" s="24">
        <v>0</v>
      </c>
    </row>
    <row r="53" spans="1:9" x14ac:dyDescent="0.25">
      <c r="A53" s="52"/>
      <c r="B53" s="66"/>
      <c r="C53" s="23" t="s">
        <v>28</v>
      </c>
      <c r="D53" s="21">
        <f t="shared" si="17"/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</row>
    <row r="54" spans="1:9" x14ac:dyDescent="0.25">
      <c r="A54" s="52"/>
      <c r="B54" s="66"/>
      <c r="C54" s="23" t="s">
        <v>29</v>
      </c>
      <c r="D54" s="21">
        <f t="shared" si="17"/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</row>
    <row r="55" spans="1:9" ht="20.25" customHeight="1" thickBot="1" x14ac:dyDescent="0.3">
      <c r="A55" s="53"/>
      <c r="B55" s="67"/>
      <c r="C55" s="25" t="s">
        <v>30</v>
      </c>
      <c r="D55" s="21">
        <f t="shared" si="17"/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</row>
    <row r="56" spans="1:9" ht="17.25" customHeight="1" x14ac:dyDescent="0.25">
      <c r="A56" s="50" t="s">
        <v>64</v>
      </c>
      <c r="B56" s="62" t="s">
        <v>76</v>
      </c>
      <c r="C56" s="20" t="s">
        <v>26</v>
      </c>
      <c r="D56" s="21">
        <f t="shared" si="17"/>
        <v>179152891.05000001</v>
      </c>
      <c r="E56" s="24">
        <f t="shared" ref="E56" si="22">SUM(E57:E61)</f>
        <v>89570461.049999997</v>
      </c>
      <c r="F56" s="24">
        <f t="shared" ref="F56:I56" si="23">SUM(F57:F61)</f>
        <v>89582430</v>
      </c>
      <c r="G56" s="24">
        <f t="shared" si="23"/>
        <v>0</v>
      </c>
      <c r="H56" s="24">
        <f t="shared" si="23"/>
        <v>0</v>
      </c>
      <c r="I56" s="24">
        <f t="shared" si="23"/>
        <v>0</v>
      </c>
    </row>
    <row r="57" spans="1:9" ht="14.25" customHeight="1" x14ac:dyDescent="0.25">
      <c r="A57" s="51"/>
      <c r="B57" s="55"/>
      <c r="C57" s="23" t="s">
        <v>0</v>
      </c>
      <c r="D57" s="21">
        <f t="shared" si="17"/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</row>
    <row r="58" spans="1:9" ht="22.9" customHeight="1" x14ac:dyDescent="0.25">
      <c r="A58" s="52"/>
      <c r="B58" s="56"/>
      <c r="C58" s="23" t="s">
        <v>35</v>
      </c>
      <c r="D58" s="21">
        <f t="shared" si="17"/>
        <v>179152891.05000001</v>
      </c>
      <c r="E58" s="24">
        <v>89570461.049999997</v>
      </c>
      <c r="F58" s="24">
        <v>89582430</v>
      </c>
      <c r="G58" s="24">
        <v>0</v>
      </c>
      <c r="H58" s="24">
        <v>0</v>
      </c>
      <c r="I58" s="24">
        <v>0</v>
      </c>
    </row>
    <row r="59" spans="1:9" ht="20.45" customHeight="1" x14ac:dyDescent="0.25">
      <c r="A59" s="52"/>
      <c r="B59" s="56"/>
      <c r="C59" s="23" t="s">
        <v>28</v>
      </c>
      <c r="D59" s="21">
        <f t="shared" si="17"/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</row>
    <row r="60" spans="1:9" ht="22.15" customHeight="1" x14ac:dyDescent="0.25">
      <c r="A60" s="52"/>
      <c r="B60" s="56"/>
      <c r="C60" s="23" t="s">
        <v>29</v>
      </c>
      <c r="D60" s="21">
        <f t="shared" si="17"/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</row>
    <row r="61" spans="1:9" ht="24" customHeight="1" thickBot="1" x14ac:dyDescent="0.3">
      <c r="A61" s="53"/>
      <c r="B61" s="57"/>
      <c r="C61" s="25" t="s">
        <v>30</v>
      </c>
      <c r="D61" s="21">
        <f t="shared" si="17"/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</row>
    <row r="62" spans="1:9" ht="18.600000000000001" hidden="1" customHeight="1" x14ac:dyDescent="0.25">
      <c r="A62" s="50" t="s">
        <v>65</v>
      </c>
      <c r="B62" s="62" t="s">
        <v>77</v>
      </c>
      <c r="C62" s="20" t="s">
        <v>26</v>
      </c>
      <c r="D62" s="21">
        <f t="shared" si="17"/>
        <v>0</v>
      </c>
      <c r="E62" s="24">
        <f t="shared" ref="E62" si="24">SUM(E63:E67)</f>
        <v>0</v>
      </c>
      <c r="F62" s="24">
        <f t="shared" ref="F62:I62" si="25">SUM(F63:F67)</f>
        <v>0</v>
      </c>
      <c r="G62" s="24">
        <f t="shared" si="25"/>
        <v>0</v>
      </c>
      <c r="H62" s="24">
        <f t="shared" si="25"/>
        <v>0</v>
      </c>
      <c r="I62" s="24">
        <f t="shared" si="25"/>
        <v>0</v>
      </c>
    </row>
    <row r="63" spans="1:9" ht="18.600000000000001" hidden="1" customHeight="1" x14ac:dyDescent="0.25">
      <c r="A63" s="51"/>
      <c r="B63" s="55"/>
      <c r="C63" s="23" t="s">
        <v>0</v>
      </c>
      <c r="D63" s="21">
        <f t="shared" si="17"/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</row>
    <row r="64" spans="1:9" ht="20.45" hidden="1" customHeight="1" x14ac:dyDescent="0.25">
      <c r="A64" s="52"/>
      <c r="B64" s="56"/>
      <c r="C64" s="23" t="s">
        <v>35</v>
      </c>
      <c r="D64" s="21">
        <f t="shared" si="17"/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</row>
    <row r="65" spans="1:9" ht="17.45" hidden="1" customHeight="1" x14ac:dyDescent="0.25">
      <c r="A65" s="52"/>
      <c r="B65" s="56"/>
      <c r="C65" s="23" t="s">
        <v>28</v>
      </c>
      <c r="D65" s="21">
        <f t="shared" si="17"/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</row>
    <row r="66" spans="1:9" ht="19.149999999999999" hidden="1" customHeight="1" x14ac:dyDescent="0.25">
      <c r="A66" s="52"/>
      <c r="B66" s="56"/>
      <c r="C66" s="23" t="s">
        <v>29</v>
      </c>
      <c r="D66" s="21">
        <f t="shared" si="17"/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</row>
    <row r="67" spans="1:9" ht="24" hidden="1" customHeight="1" thickBot="1" x14ac:dyDescent="0.3">
      <c r="A67" s="53"/>
      <c r="B67" s="57"/>
      <c r="C67" s="25" t="s">
        <v>30</v>
      </c>
      <c r="D67" s="21">
        <f t="shared" si="17"/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</row>
    <row r="68" spans="1:9" ht="18.600000000000001" hidden="1" customHeight="1" x14ac:dyDescent="0.25">
      <c r="A68" s="50" t="s">
        <v>66</v>
      </c>
      <c r="B68" s="62" t="s">
        <v>78</v>
      </c>
      <c r="C68" s="20" t="s">
        <v>26</v>
      </c>
      <c r="D68" s="21">
        <f t="shared" si="17"/>
        <v>0</v>
      </c>
      <c r="E68" s="24">
        <f t="shared" ref="E68" si="26">SUM(E69:E73)</f>
        <v>0</v>
      </c>
      <c r="F68" s="24">
        <f t="shared" ref="F68:I68" si="27">SUM(F69:F73)</f>
        <v>0</v>
      </c>
      <c r="G68" s="24">
        <f t="shared" si="27"/>
        <v>0</v>
      </c>
      <c r="H68" s="24">
        <f t="shared" si="27"/>
        <v>0</v>
      </c>
      <c r="I68" s="24">
        <f t="shared" si="27"/>
        <v>0</v>
      </c>
    </row>
    <row r="69" spans="1:9" ht="18.600000000000001" hidden="1" customHeight="1" x14ac:dyDescent="0.25">
      <c r="A69" s="51"/>
      <c r="B69" s="55"/>
      <c r="C69" s="23" t="s">
        <v>0</v>
      </c>
      <c r="D69" s="21">
        <f t="shared" si="17"/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</row>
    <row r="70" spans="1:9" ht="20.45" hidden="1" customHeight="1" x14ac:dyDescent="0.25">
      <c r="A70" s="52"/>
      <c r="B70" s="56"/>
      <c r="C70" s="23" t="s">
        <v>35</v>
      </c>
      <c r="D70" s="21">
        <f t="shared" si="17"/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</row>
    <row r="71" spans="1:9" ht="17.45" hidden="1" customHeight="1" x14ac:dyDescent="0.25">
      <c r="A71" s="52"/>
      <c r="B71" s="56"/>
      <c r="C71" s="23" t="s">
        <v>28</v>
      </c>
      <c r="D71" s="21">
        <f t="shared" si="17"/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</row>
    <row r="72" spans="1:9" ht="19.149999999999999" hidden="1" customHeight="1" x14ac:dyDescent="0.25">
      <c r="A72" s="52"/>
      <c r="B72" s="56"/>
      <c r="C72" s="23" t="s">
        <v>29</v>
      </c>
      <c r="D72" s="21">
        <f t="shared" si="17"/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</row>
    <row r="73" spans="1:9" ht="24" hidden="1" customHeight="1" thickBot="1" x14ac:dyDescent="0.3">
      <c r="A73" s="53"/>
      <c r="B73" s="57"/>
      <c r="C73" s="25" t="s">
        <v>30</v>
      </c>
      <c r="D73" s="21">
        <f t="shared" ref="D73:D105" si="28">SUM(E73:I73)</f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</row>
    <row r="74" spans="1:9" ht="18.600000000000001" customHeight="1" x14ac:dyDescent="0.25">
      <c r="A74" s="50" t="s">
        <v>65</v>
      </c>
      <c r="B74" s="62" t="s">
        <v>79</v>
      </c>
      <c r="C74" s="20" t="s">
        <v>26</v>
      </c>
      <c r="D74" s="21">
        <f t="shared" si="28"/>
        <v>7395700</v>
      </c>
      <c r="E74" s="24">
        <f t="shared" ref="E74" si="29">SUM(E75:E79)</f>
        <v>5518000</v>
      </c>
      <c r="F74" s="24">
        <f t="shared" ref="F74:I74" si="30">SUM(F75:F79)</f>
        <v>1877700</v>
      </c>
      <c r="G74" s="24">
        <f t="shared" si="30"/>
        <v>0</v>
      </c>
      <c r="H74" s="24">
        <f t="shared" si="30"/>
        <v>0</v>
      </c>
      <c r="I74" s="24">
        <f t="shared" si="30"/>
        <v>0</v>
      </c>
    </row>
    <row r="75" spans="1:9" ht="14.25" customHeight="1" x14ac:dyDescent="0.25">
      <c r="A75" s="51"/>
      <c r="B75" s="55"/>
      <c r="C75" s="23" t="s">
        <v>0</v>
      </c>
      <c r="D75" s="21">
        <f t="shared" si="28"/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</row>
    <row r="76" spans="1:9" ht="20.45" customHeight="1" x14ac:dyDescent="0.25">
      <c r="A76" s="52"/>
      <c r="B76" s="56"/>
      <c r="C76" s="23" t="s">
        <v>35</v>
      </c>
      <c r="D76" s="21">
        <f t="shared" si="28"/>
        <v>7395700</v>
      </c>
      <c r="E76" s="24">
        <v>5518000</v>
      </c>
      <c r="F76" s="24">
        <v>1877700</v>
      </c>
      <c r="G76" s="24">
        <v>0</v>
      </c>
      <c r="H76" s="24">
        <v>0</v>
      </c>
      <c r="I76" s="24">
        <v>0</v>
      </c>
    </row>
    <row r="77" spans="1:9" ht="17.45" customHeight="1" x14ac:dyDescent="0.25">
      <c r="A77" s="52"/>
      <c r="B77" s="56"/>
      <c r="C77" s="23" t="s">
        <v>28</v>
      </c>
      <c r="D77" s="21">
        <f t="shared" si="28"/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</row>
    <row r="78" spans="1:9" ht="19.149999999999999" customHeight="1" x14ac:dyDescent="0.25">
      <c r="A78" s="52"/>
      <c r="B78" s="56"/>
      <c r="C78" s="23" t="s">
        <v>29</v>
      </c>
      <c r="D78" s="21">
        <f t="shared" si="28"/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</row>
    <row r="79" spans="1:9" ht="18.75" customHeight="1" thickBot="1" x14ac:dyDescent="0.3">
      <c r="A79" s="53"/>
      <c r="B79" s="57"/>
      <c r="C79" s="25" t="s">
        <v>30</v>
      </c>
      <c r="D79" s="21">
        <f t="shared" si="28"/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</row>
    <row r="80" spans="1:9" ht="19.149999999999999" customHeight="1" x14ac:dyDescent="0.25">
      <c r="A80" s="50" t="s">
        <v>66</v>
      </c>
      <c r="B80" s="62" t="s">
        <v>80</v>
      </c>
      <c r="C80" s="20" t="s">
        <v>26</v>
      </c>
      <c r="D80" s="21">
        <f t="shared" si="28"/>
        <v>4977300</v>
      </c>
      <c r="E80" s="24">
        <f t="shared" ref="E80" si="31">SUM(E81:E85)</f>
        <v>3148000</v>
      </c>
      <c r="F80" s="24">
        <f t="shared" ref="F80:I80" si="32">SUM(F81:F85)</f>
        <v>1829300</v>
      </c>
      <c r="G80" s="24">
        <f t="shared" si="32"/>
        <v>0</v>
      </c>
      <c r="H80" s="24">
        <f t="shared" si="32"/>
        <v>0</v>
      </c>
      <c r="I80" s="24">
        <f t="shared" si="32"/>
        <v>0</v>
      </c>
    </row>
    <row r="81" spans="1:9" ht="19.899999999999999" customHeight="1" x14ac:dyDescent="0.25">
      <c r="A81" s="51"/>
      <c r="B81" s="55"/>
      <c r="C81" s="23" t="s">
        <v>0</v>
      </c>
      <c r="D81" s="21">
        <f t="shared" si="28"/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</row>
    <row r="82" spans="1:9" ht="18.600000000000001" customHeight="1" x14ac:dyDescent="0.25">
      <c r="A82" s="52"/>
      <c r="B82" s="56"/>
      <c r="C82" s="23" t="s">
        <v>35</v>
      </c>
      <c r="D82" s="21">
        <f t="shared" si="28"/>
        <v>4977300</v>
      </c>
      <c r="E82" s="24">
        <v>3148000</v>
      </c>
      <c r="F82" s="24">
        <v>1829300</v>
      </c>
      <c r="G82" s="24">
        <v>0</v>
      </c>
      <c r="H82" s="24">
        <v>0</v>
      </c>
      <c r="I82" s="24">
        <v>0</v>
      </c>
    </row>
    <row r="83" spans="1:9" ht="18.600000000000001" customHeight="1" x14ac:dyDescent="0.25">
      <c r="A83" s="52"/>
      <c r="B83" s="56"/>
      <c r="C83" s="23" t="s">
        <v>28</v>
      </c>
      <c r="D83" s="21">
        <f t="shared" si="28"/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</row>
    <row r="84" spans="1:9" ht="16.899999999999999" customHeight="1" x14ac:dyDescent="0.25">
      <c r="A84" s="52"/>
      <c r="B84" s="56"/>
      <c r="C84" s="23" t="s">
        <v>29</v>
      </c>
      <c r="D84" s="21">
        <f t="shared" si="28"/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</row>
    <row r="85" spans="1:9" ht="25.5" customHeight="1" thickBot="1" x14ac:dyDescent="0.3">
      <c r="A85" s="53"/>
      <c r="B85" s="57"/>
      <c r="C85" s="25" t="s">
        <v>30</v>
      </c>
      <c r="D85" s="21">
        <f t="shared" si="28"/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</row>
    <row r="86" spans="1:9" ht="0.75" customHeight="1" thickBot="1" x14ac:dyDescent="0.3">
      <c r="A86" s="39"/>
      <c r="B86" s="40"/>
      <c r="C86" s="25" t="s">
        <v>30</v>
      </c>
      <c r="D86" s="21">
        <f t="shared" si="28"/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</row>
    <row r="87" spans="1:9" ht="23.25" customHeight="1" x14ac:dyDescent="0.25">
      <c r="A87" s="68" t="s">
        <v>67</v>
      </c>
      <c r="B87" s="65" t="s">
        <v>96</v>
      </c>
      <c r="C87" s="20" t="s">
        <v>26</v>
      </c>
      <c r="D87" s="21">
        <f t="shared" ref="D87:D90" si="33">SUM(E87:I87)</f>
        <v>29750000</v>
      </c>
      <c r="E87" s="24">
        <f>SUM(E88:E92)</f>
        <v>0</v>
      </c>
      <c r="F87" s="24">
        <f t="shared" ref="F87:I87" si="34">SUM(F88:F92)</f>
        <v>29750000</v>
      </c>
      <c r="G87" s="24">
        <f t="shared" si="34"/>
        <v>0</v>
      </c>
      <c r="H87" s="24">
        <f t="shared" si="34"/>
        <v>0</v>
      </c>
      <c r="I87" s="24">
        <f t="shared" si="34"/>
        <v>0</v>
      </c>
    </row>
    <row r="88" spans="1:9" ht="23.25" customHeight="1" x14ac:dyDescent="0.25">
      <c r="A88" s="69"/>
      <c r="B88" s="66"/>
      <c r="C88" s="23" t="s">
        <v>0</v>
      </c>
      <c r="D88" s="21">
        <f t="shared" si="33"/>
        <v>0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</row>
    <row r="89" spans="1:9" ht="20.25" customHeight="1" x14ac:dyDescent="0.25">
      <c r="A89" s="69"/>
      <c r="B89" s="66"/>
      <c r="C89" s="23" t="s">
        <v>35</v>
      </c>
      <c r="D89" s="21">
        <f t="shared" si="33"/>
        <v>29750000</v>
      </c>
      <c r="E89" s="24">
        <v>0</v>
      </c>
      <c r="F89" s="24">
        <v>29750000</v>
      </c>
      <c r="G89" s="24">
        <v>0</v>
      </c>
      <c r="H89" s="24">
        <v>0</v>
      </c>
      <c r="I89" s="24">
        <v>0</v>
      </c>
    </row>
    <row r="90" spans="1:9" ht="20.25" customHeight="1" x14ac:dyDescent="0.25">
      <c r="A90" s="69"/>
      <c r="B90" s="66"/>
      <c r="C90" s="23" t="s">
        <v>28</v>
      </c>
      <c r="D90" s="21">
        <f t="shared" si="33"/>
        <v>0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</row>
    <row r="91" spans="1:9" ht="20.25" customHeight="1" x14ac:dyDescent="0.25">
      <c r="A91" s="69"/>
      <c r="B91" s="66"/>
      <c r="C91" s="23" t="s">
        <v>29</v>
      </c>
      <c r="D91" s="21">
        <f t="shared" ref="D91:D92" si="35">SUM(E91:I91)</f>
        <v>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</row>
    <row r="92" spans="1:9" ht="22.5" customHeight="1" thickBot="1" x14ac:dyDescent="0.3">
      <c r="A92" s="70"/>
      <c r="B92" s="67"/>
      <c r="C92" s="25" t="s">
        <v>30</v>
      </c>
      <c r="D92" s="21">
        <f t="shared" si="35"/>
        <v>0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</row>
    <row r="93" spans="1:9" x14ac:dyDescent="0.25">
      <c r="A93" s="50" t="s">
        <v>87</v>
      </c>
      <c r="B93" s="62" t="s">
        <v>53</v>
      </c>
      <c r="C93" s="20" t="s">
        <v>26</v>
      </c>
      <c r="D93" s="21">
        <f t="shared" si="28"/>
        <v>273010188.60000002</v>
      </c>
      <c r="E93" s="24">
        <f t="shared" ref="E93" si="36">SUM(E94:E98)</f>
        <v>85994777.799999997</v>
      </c>
      <c r="F93" s="24">
        <f t="shared" ref="F93:I93" si="37">SUM(F94:F98)</f>
        <v>31668780</v>
      </c>
      <c r="G93" s="24">
        <f t="shared" si="37"/>
        <v>20985523</v>
      </c>
      <c r="H93" s="24">
        <f t="shared" si="37"/>
        <v>78973607.799999997</v>
      </c>
      <c r="I93" s="24">
        <f t="shared" si="37"/>
        <v>55387500</v>
      </c>
    </row>
    <row r="94" spans="1:9" x14ac:dyDescent="0.25">
      <c r="A94" s="51"/>
      <c r="B94" s="55"/>
      <c r="C94" s="23" t="s">
        <v>0</v>
      </c>
      <c r="D94" s="21">
        <f t="shared" si="28"/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</row>
    <row r="95" spans="1:9" x14ac:dyDescent="0.25">
      <c r="A95" s="52"/>
      <c r="B95" s="56"/>
      <c r="C95" s="23" t="s">
        <v>35</v>
      </c>
      <c r="D95" s="21">
        <f t="shared" si="28"/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</row>
    <row r="96" spans="1:9" x14ac:dyDescent="0.25">
      <c r="A96" s="52"/>
      <c r="B96" s="56"/>
      <c r="C96" s="23" t="s">
        <v>28</v>
      </c>
      <c r="D96" s="21">
        <f t="shared" si="28"/>
        <v>273010188.60000002</v>
      </c>
      <c r="E96" s="24">
        <v>85994777.799999997</v>
      </c>
      <c r="F96" s="24">
        <v>31668780</v>
      </c>
      <c r="G96" s="24">
        <v>20985523</v>
      </c>
      <c r="H96" s="24">
        <v>78973607.799999997</v>
      </c>
      <c r="I96" s="24">
        <v>55387500</v>
      </c>
    </row>
    <row r="97" spans="1:12" x14ac:dyDescent="0.25">
      <c r="A97" s="52"/>
      <c r="B97" s="56"/>
      <c r="C97" s="23" t="s">
        <v>29</v>
      </c>
      <c r="D97" s="21">
        <f t="shared" si="28"/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K97" s="12"/>
      <c r="L97" s="12"/>
    </row>
    <row r="98" spans="1:12" ht="16.5" thickBot="1" x14ac:dyDescent="0.3">
      <c r="A98" s="53"/>
      <c r="B98" s="57"/>
      <c r="C98" s="25" t="s">
        <v>30</v>
      </c>
      <c r="D98" s="21">
        <f t="shared" si="28"/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</row>
    <row r="99" spans="1:12" x14ac:dyDescent="0.25">
      <c r="A99" s="50" t="s">
        <v>88</v>
      </c>
      <c r="B99" s="62" t="s">
        <v>54</v>
      </c>
      <c r="C99" s="20" t="s">
        <v>26</v>
      </c>
      <c r="D99" s="21">
        <f t="shared" si="28"/>
        <v>24385513</v>
      </c>
      <c r="E99" s="24">
        <f t="shared" ref="E99" si="38">SUM(E100:E104)</f>
        <v>8500000</v>
      </c>
      <c r="F99" s="24">
        <f t="shared" ref="F99" si="39">SUM(F100:F104)</f>
        <v>6401016</v>
      </c>
      <c r="G99" s="24">
        <f t="shared" ref="G99" si="40">SUM(G100:G104)</f>
        <v>9484497</v>
      </c>
      <c r="H99" s="24">
        <v>0</v>
      </c>
      <c r="I99" s="24">
        <v>0</v>
      </c>
    </row>
    <row r="100" spans="1:12" x14ac:dyDescent="0.25">
      <c r="A100" s="51"/>
      <c r="B100" s="55"/>
      <c r="C100" s="23" t="s">
        <v>0</v>
      </c>
      <c r="D100" s="21">
        <f t="shared" si="28"/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</row>
    <row r="101" spans="1:12" x14ac:dyDescent="0.25">
      <c r="A101" s="52"/>
      <c r="B101" s="56"/>
      <c r="C101" s="23" t="s">
        <v>35</v>
      </c>
      <c r="D101" s="21">
        <f t="shared" si="28"/>
        <v>0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</row>
    <row r="102" spans="1:12" x14ac:dyDescent="0.25">
      <c r="A102" s="52"/>
      <c r="B102" s="56"/>
      <c r="C102" s="23" t="s">
        <v>28</v>
      </c>
      <c r="D102" s="21">
        <f t="shared" si="28"/>
        <v>31321921</v>
      </c>
      <c r="E102" s="24">
        <v>8500000</v>
      </c>
      <c r="F102" s="24">
        <v>6401016</v>
      </c>
      <c r="G102" s="24">
        <v>9484497</v>
      </c>
      <c r="H102" s="24">
        <v>6936408</v>
      </c>
      <c r="I102" s="24">
        <v>0</v>
      </c>
    </row>
    <row r="103" spans="1:12" x14ac:dyDescent="0.25">
      <c r="A103" s="52"/>
      <c r="B103" s="56"/>
      <c r="C103" s="23" t="s">
        <v>29</v>
      </c>
      <c r="D103" s="21">
        <f t="shared" si="28"/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</row>
    <row r="104" spans="1:12" ht="16.5" thickBot="1" x14ac:dyDescent="0.3">
      <c r="A104" s="53"/>
      <c r="B104" s="57"/>
      <c r="C104" s="25" t="s">
        <v>30</v>
      </c>
      <c r="D104" s="21">
        <f t="shared" si="28"/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</row>
    <row r="105" spans="1:12" ht="15.75" customHeight="1" x14ac:dyDescent="0.25">
      <c r="A105" s="50" t="s">
        <v>89</v>
      </c>
      <c r="B105" s="62" t="s">
        <v>55</v>
      </c>
      <c r="C105" s="20" t="s">
        <v>26</v>
      </c>
      <c r="D105" s="21">
        <f t="shared" si="28"/>
        <v>50000000</v>
      </c>
      <c r="E105" s="24">
        <f t="shared" ref="E105" si="41">SUM(E106:E110)</f>
        <v>10000000</v>
      </c>
      <c r="F105" s="24">
        <f t="shared" ref="F105:I105" si="42">SUM(F106:F110)</f>
        <v>10000000</v>
      </c>
      <c r="G105" s="24">
        <f t="shared" si="42"/>
        <v>10000000</v>
      </c>
      <c r="H105" s="24">
        <f t="shared" si="42"/>
        <v>10000000</v>
      </c>
      <c r="I105" s="24">
        <f t="shared" si="42"/>
        <v>10000000</v>
      </c>
    </row>
    <row r="106" spans="1:12" x14ac:dyDescent="0.25">
      <c r="A106" s="51"/>
      <c r="B106" s="55"/>
      <c r="C106" s="23" t="s">
        <v>0</v>
      </c>
      <c r="D106" s="21">
        <f t="shared" ref="D106:D143" si="43">SUM(E106:I106)</f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</row>
    <row r="107" spans="1:12" x14ac:dyDescent="0.25">
      <c r="A107" s="52"/>
      <c r="B107" s="56"/>
      <c r="C107" s="23" t="s">
        <v>35</v>
      </c>
      <c r="D107" s="21">
        <f t="shared" si="43"/>
        <v>0</v>
      </c>
      <c r="E107" s="24">
        <v>0</v>
      </c>
      <c r="F107" s="24">
        <v>0</v>
      </c>
      <c r="G107" s="24">
        <v>0</v>
      </c>
      <c r="H107" s="24">
        <v>0</v>
      </c>
      <c r="I107" s="24">
        <v>0</v>
      </c>
    </row>
    <row r="108" spans="1:12" x14ac:dyDescent="0.25">
      <c r="A108" s="52"/>
      <c r="B108" s="56"/>
      <c r="C108" s="23" t="s">
        <v>28</v>
      </c>
      <c r="D108" s="21">
        <f t="shared" si="43"/>
        <v>50000000</v>
      </c>
      <c r="E108" s="24">
        <v>10000000</v>
      </c>
      <c r="F108" s="24">
        <v>10000000</v>
      </c>
      <c r="G108" s="24">
        <v>10000000</v>
      </c>
      <c r="H108" s="24">
        <v>10000000</v>
      </c>
      <c r="I108" s="24">
        <v>10000000</v>
      </c>
    </row>
    <row r="109" spans="1:12" x14ac:dyDescent="0.25">
      <c r="A109" s="52"/>
      <c r="B109" s="56"/>
      <c r="C109" s="23" t="s">
        <v>29</v>
      </c>
      <c r="D109" s="21">
        <f t="shared" si="43"/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</row>
    <row r="110" spans="1:12" ht="15" customHeight="1" thickBot="1" x14ac:dyDescent="0.3">
      <c r="A110" s="53"/>
      <c r="B110" s="57"/>
      <c r="C110" s="25" t="s">
        <v>30</v>
      </c>
      <c r="D110" s="21">
        <f t="shared" si="43"/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</row>
    <row r="111" spans="1:12" ht="15.75" customHeight="1" x14ac:dyDescent="0.25">
      <c r="A111" s="50" t="s">
        <v>90</v>
      </c>
      <c r="B111" s="62" t="s">
        <v>94</v>
      </c>
      <c r="C111" s="20" t="s">
        <v>26</v>
      </c>
      <c r="D111" s="21">
        <f t="shared" si="43"/>
        <v>13578619.809999999</v>
      </c>
      <c r="E111" s="24">
        <f t="shared" ref="E111" si="44">SUM(E112:E116)</f>
        <v>7862615</v>
      </c>
      <c r="F111" s="24">
        <f t="shared" ref="F111:I111" si="45">SUM(F112:F116)</f>
        <v>5716004.8099999996</v>
      </c>
      <c r="G111" s="24">
        <f t="shared" si="45"/>
        <v>0</v>
      </c>
      <c r="H111" s="24">
        <f t="shared" si="45"/>
        <v>0</v>
      </c>
      <c r="I111" s="24">
        <f t="shared" si="45"/>
        <v>0</v>
      </c>
    </row>
    <row r="112" spans="1:12" ht="15.75" customHeight="1" x14ac:dyDescent="0.25">
      <c r="A112" s="51"/>
      <c r="B112" s="55"/>
      <c r="C112" s="23" t="s">
        <v>0</v>
      </c>
      <c r="D112" s="21">
        <f t="shared" si="43"/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</row>
    <row r="113" spans="1:9" ht="15.75" customHeight="1" x14ac:dyDescent="0.25">
      <c r="A113" s="52"/>
      <c r="B113" s="56"/>
      <c r="C113" s="23" t="s">
        <v>35</v>
      </c>
      <c r="D113" s="21">
        <f t="shared" si="43"/>
        <v>13578619.809999999</v>
      </c>
      <c r="E113" s="24">
        <v>7862615</v>
      </c>
      <c r="F113" s="24">
        <v>5716004.8099999996</v>
      </c>
      <c r="G113" s="24">
        <v>0</v>
      </c>
      <c r="H113" s="24">
        <v>0</v>
      </c>
      <c r="I113" s="24">
        <v>0</v>
      </c>
    </row>
    <row r="114" spans="1:9" ht="15.75" customHeight="1" x14ac:dyDescent="0.25">
      <c r="A114" s="52"/>
      <c r="B114" s="56"/>
      <c r="C114" s="23" t="s">
        <v>28</v>
      </c>
      <c r="D114" s="21">
        <f t="shared" si="43"/>
        <v>0</v>
      </c>
      <c r="E114" s="24">
        <v>0</v>
      </c>
      <c r="F114" s="24">
        <v>0</v>
      </c>
      <c r="G114" s="24">
        <v>0</v>
      </c>
      <c r="H114" s="24">
        <v>0</v>
      </c>
      <c r="I114" s="24">
        <v>0</v>
      </c>
    </row>
    <row r="115" spans="1:9" ht="15.75" customHeight="1" x14ac:dyDescent="0.25">
      <c r="A115" s="52"/>
      <c r="B115" s="56"/>
      <c r="C115" s="23" t="s">
        <v>29</v>
      </c>
      <c r="D115" s="21">
        <f t="shared" si="43"/>
        <v>0</v>
      </c>
      <c r="E115" s="24">
        <v>0</v>
      </c>
      <c r="F115" s="24">
        <v>0</v>
      </c>
      <c r="G115" s="24">
        <v>0</v>
      </c>
      <c r="H115" s="24">
        <v>0</v>
      </c>
      <c r="I115" s="24">
        <v>0</v>
      </c>
    </row>
    <row r="116" spans="1:9" ht="16.5" customHeight="1" thickBot="1" x14ac:dyDescent="0.3">
      <c r="A116" s="53"/>
      <c r="B116" s="57"/>
      <c r="C116" s="25" t="s">
        <v>30</v>
      </c>
      <c r="D116" s="21">
        <f t="shared" si="43"/>
        <v>0</v>
      </c>
      <c r="E116" s="24">
        <v>0</v>
      </c>
      <c r="F116" s="24">
        <v>0</v>
      </c>
      <c r="G116" s="24">
        <v>0</v>
      </c>
      <c r="H116" s="24">
        <v>0</v>
      </c>
      <c r="I116" s="24">
        <v>0</v>
      </c>
    </row>
    <row r="117" spans="1:9" ht="15.75" customHeight="1" x14ac:dyDescent="0.25">
      <c r="A117" s="50" t="s">
        <v>91</v>
      </c>
      <c r="B117" s="62" t="s">
        <v>56</v>
      </c>
      <c r="C117" s="20" t="s">
        <v>26</v>
      </c>
      <c r="D117" s="21">
        <f t="shared" si="43"/>
        <v>44379918.560000002</v>
      </c>
      <c r="E117" s="24">
        <f t="shared" ref="E117" si="46">SUM(E118:E122)</f>
        <v>26150681.559999999</v>
      </c>
      <c r="F117" s="24">
        <f t="shared" ref="F117:I117" si="47">SUM(F118:F122)</f>
        <v>9621737</v>
      </c>
      <c r="G117" s="24">
        <f t="shared" si="47"/>
        <v>0</v>
      </c>
      <c r="H117" s="24">
        <f t="shared" si="47"/>
        <v>0</v>
      </c>
      <c r="I117" s="24">
        <f t="shared" si="47"/>
        <v>8607500</v>
      </c>
    </row>
    <row r="118" spans="1:9" x14ac:dyDescent="0.25">
      <c r="A118" s="51"/>
      <c r="B118" s="55"/>
      <c r="C118" s="23" t="s">
        <v>0</v>
      </c>
      <c r="D118" s="21">
        <f t="shared" si="43"/>
        <v>0</v>
      </c>
      <c r="E118" s="24">
        <v>0</v>
      </c>
      <c r="F118" s="24">
        <v>0</v>
      </c>
      <c r="G118" s="24">
        <v>0</v>
      </c>
      <c r="H118" s="24">
        <v>0</v>
      </c>
      <c r="I118" s="24">
        <v>0</v>
      </c>
    </row>
    <row r="119" spans="1:9" x14ac:dyDescent="0.25">
      <c r="A119" s="52"/>
      <c r="B119" s="56"/>
      <c r="C119" s="23" t="s">
        <v>35</v>
      </c>
      <c r="D119" s="21">
        <f t="shared" si="43"/>
        <v>0</v>
      </c>
      <c r="E119" s="24">
        <v>0</v>
      </c>
      <c r="F119" s="24">
        <v>0</v>
      </c>
      <c r="G119" s="24">
        <v>0</v>
      </c>
      <c r="H119" s="24">
        <v>0</v>
      </c>
      <c r="I119" s="24">
        <v>0</v>
      </c>
    </row>
    <row r="120" spans="1:9" x14ac:dyDescent="0.25">
      <c r="A120" s="52"/>
      <c r="B120" s="56"/>
      <c r="C120" s="23" t="s">
        <v>28</v>
      </c>
      <c r="D120" s="21">
        <f t="shared" si="43"/>
        <v>44379918.560000002</v>
      </c>
      <c r="E120" s="24">
        <v>26150681.559999999</v>
      </c>
      <c r="F120" s="24">
        <v>9621737</v>
      </c>
      <c r="G120" s="24">
        <v>0</v>
      </c>
      <c r="H120" s="24">
        <v>0</v>
      </c>
      <c r="I120" s="24">
        <v>8607500</v>
      </c>
    </row>
    <row r="121" spans="1:9" x14ac:dyDescent="0.25">
      <c r="A121" s="52"/>
      <c r="B121" s="56"/>
      <c r="C121" s="23" t="s">
        <v>29</v>
      </c>
      <c r="D121" s="21">
        <f t="shared" si="43"/>
        <v>0</v>
      </c>
      <c r="E121" s="24">
        <v>0</v>
      </c>
      <c r="F121" s="24">
        <v>0</v>
      </c>
      <c r="G121" s="24">
        <v>0</v>
      </c>
      <c r="H121" s="24">
        <v>0</v>
      </c>
      <c r="I121" s="24">
        <v>0</v>
      </c>
    </row>
    <row r="122" spans="1:9" ht="16.5" thickBot="1" x14ac:dyDescent="0.3">
      <c r="A122" s="53"/>
      <c r="B122" s="57"/>
      <c r="C122" s="25" t="s">
        <v>30</v>
      </c>
      <c r="D122" s="21">
        <f t="shared" si="43"/>
        <v>0</v>
      </c>
      <c r="E122" s="24">
        <v>0</v>
      </c>
      <c r="F122" s="24">
        <v>0</v>
      </c>
      <c r="G122" s="24">
        <v>0</v>
      </c>
      <c r="H122" s="24">
        <v>0</v>
      </c>
      <c r="I122" s="24">
        <v>0</v>
      </c>
    </row>
    <row r="123" spans="1:9" ht="15.75" customHeight="1" x14ac:dyDescent="0.25">
      <c r="A123" s="50" t="s">
        <v>92</v>
      </c>
      <c r="B123" s="54" t="s">
        <v>82</v>
      </c>
      <c r="C123" s="20" t="s">
        <v>26</v>
      </c>
      <c r="D123" s="21">
        <f t="shared" si="43"/>
        <v>77960186.390000001</v>
      </c>
      <c r="E123" s="24">
        <f t="shared" ref="E123" si="48">SUM(E124:E128)</f>
        <v>902386.79</v>
      </c>
      <c r="F123" s="24">
        <f t="shared" ref="F123:I123" si="49">SUM(F124:F128)</f>
        <v>7057799.5999999996</v>
      </c>
      <c r="G123" s="24">
        <f t="shared" si="49"/>
        <v>0</v>
      </c>
      <c r="H123" s="24">
        <f t="shared" si="49"/>
        <v>0</v>
      </c>
      <c r="I123" s="24">
        <f t="shared" si="49"/>
        <v>70000000</v>
      </c>
    </row>
    <row r="124" spans="1:9" x14ac:dyDescent="0.25">
      <c r="A124" s="51"/>
      <c r="B124" s="55"/>
      <c r="C124" s="23" t="s">
        <v>0</v>
      </c>
      <c r="D124" s="21">
        <f t="shared" si="43"/>
        <v>0</v>
      </c>
      <c r="E124" s="24">
        <v>0</v>
      </c>
      <c r="F124" s="24">
        <v>0</v>
      </c>
      <c r="G124" s="24">
        <v>0</v>
      </c>
      <c r="H124" s="24">
        <v>0</v>
      </c>
      <c r="I124" s="24">
        <v>0</v>
      </c>
    </row>
    <row r="125" spans="1:9" x14ac:dyDescent="0.25">
      <c r="A125" s="52"/>
      <c r="B125" s="56"/>
      <c r="C125" s="23" t="s">
        <v>35</v>
      </c>
      <c r="D125" s="21">
        <f t="shared" si="43"/>
        <v>0</v>
      </c>
      <c r="E125" s="24">
        <v>0</v>
      </c>
      <c r="F125" s="24">
        <v>0</v>
      </c>
      <c r="G125" s="24">
        <v>0</v>
      </c>
      <c r="H125" s="24">
        <v>0</v>
      </c>
      <c r="I125" s="24">
        <v>0</v>
      </c>
    </row>
    <row r="126" spans="1:9" x14ac:dyDescent="0.25">
      <c r="A126" s="52"/>
      <c r="B126" s="56"/>
      <c r="C126" s="23" t="s">
        <v>28</v>
      </c>
      <c r="D126" s="21">
        <f t="shared" si="43"/>
        <v>77960186.390000001</v>
      </c>
      <c r="E126" s="24">
        <v>902386.79</v>
      </c>
      <c r="F126" s="24">
        <v>7057799.5999999996</v>
      </c>
      <c r="G126" s="24">
        <v>0</v>
      </c>
      <c r="H126" s="24">
        <v>0</v>
      </c>
      <c r="I126" s="24">
        <v>70000000</v>
      </c>
    </row>
    <row r="127" spans="1:9" x14ac:dyDescent="0.25">
      <c r="A127" s="52"/>
      <c r="B127" s="56"/>
      <c r="C127" s="23" t="s">
        <v>29</v>
      </c>
      <c r="D127" s="21">
        <f t="shared" si="43"/>
        <v>0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</row>
    <row r="128" spans="1:9" ht="16.5" thickBot="1" x14ac:dyDescent="0.3">
      <c r="A128" s="53"/>
      <c r="B128" s="57"/>
      <c r="C128" s="25" t="s">
        <v>30</v>
      </c>
      <c r="D128" s="21">
        <f t="shared" si="43"/>
        <v>0</v>
      </c>
      <c r="E128" s="24">
        <v>0</v>
      </c>
      <c r="F128" s="24">
        <v>0</v>
      </c>
      <c r="G128" s="24">
        <v>0</v>
      </c>
      <c r="H128" s="24">
        <v>0</v>
      </c>
      <c r="I128" s="24">
        <v>0</v>
      </c>
    </row>
    <row r="129" spans="1:13" ht="15.75" customHeight="1" x14ac:dyDescent="0.25">
      <c r="A129" s="50" t="s">
        <v>97</v>
      </c>
      <c r="B129" s="54" t="s">
        <v>98</v>
      </c>
      <c r="C129" s="20" t="s">
        <v>26</v>
      </c>
      <c r="D129" s="21">
        <f t="shared" ref="D129:D134" si="50">SUM(E129:I129)</f>
        <v>76561282.5</v>
      </c>
      <c r="E129" s="24">
        <f t="shared" ref="E129:I129" si="51">SUM(E130:E134)</f>
        <v>6561282.5</v>
      </c>
      <c r="F129" s="24">
        <f t="shared" si="51"/>
        <v>0</v>
      </c>
      <c r="G129" s="24">
        <f t="shared" si="51"/>
        <v>0</v>
      </c>
      <c r="H129" s="24">
        <f t="shared" si="51"/>
        <v>0</v>
      </c>
      <c r="I129" s="24">
        <f t="shared" si="51"/>
        <v>70000000</v>
      </c>
    </row>
    <row r="130" spans="1:13" x14ac:dyDescent="0.25">
      <c r="A130" s="51"/>
      <c r="B130" s="55"/>
      <c r="C130" s="23" t="s">
        <v>0</v>
      </c>
      <c r="D130" s="21">
        <f t="shared" si="50"/>
        <v>0</v>
      </c>
      <c r="E130" s="24">
        <v>0</v>
      </c>
      <c r="F130" s="24">
        <v>0</v>
      </c>
      <c r="G130" s="24">
        <v>0</v>
      </c>
      <c r="H130" s="24">
        <v>0</v>
      </c>
      <c r="I130" s="24">
        <v>0</v>
      </c>
    </row>
    <row r="131" spans="1:13" x14ac:dyDescent="0.25">
      <c r="A131" s="52"/>
      <c r="B131" s="56"/>
      <c r="C131" s="23" t="s">
        <v>35</v>
      </c>
      <c r="D131" s="21">
        <f t="shared" si="50"/>
        <v>0</v>
      </c>
      <c r="E131" s="24">
        <v>0</v>
      </c>
      <c r="F131" s="24">
        <v>0</v>
      </c>
      <c r="G131" s="24">
        <v>0</v>
      </c>
      <c r="H131" s="24">
        <v>0</v>
      </c>
      <c r="I131" s="24">
        <v>0</v>
      </c>
    </row>
    <row r="132" spans="1:13" x14ac:dyDescent="0.25">
      <c r="A132" s="52"/>
      <c r="B132" s="56"/>
      <c r="C132" s="23" t="s">
        <v>28</v>
      </c>
      <c r="D132" s="21">
        <f t="shared" si="50"/>
        <v>76561282.5</v>
      </c>
      <c r="E132" s="24">
        <v>6561282.5</v>
      </c>
      <c r="F132" s="24">
        <v>0</v>
      </c>
      <c r="G132" s="24">
        <v>0</v>
      </c>
      <c r="H132" s="24">
        <v>0</v>
      </c>
      <c r="I132" s="24">
        <v>70000000</v>
      </c>
    </row>
    <row r="133" spans="1:13" x14ac:dyDescent="0.25">
      <c r="A133" s="52"/>
      <c r="B133" s="56"/>
      <c r="C133" s="23" t="s">
        <v>29</v>
      </c>
      <c r="D133" s="21">
        <f t="shared" si="50"/>
        <v>0</v>
      </c>
      <c r="E133" s="24">
        <v>0</v>
      </c>
      <c r="F133" s="24">
        <v>0</v>
      </c>
      <c r="G133" s="24">
        <v>0</v>
      </c>
      <c r="H133" s="24">
        <v>0</v>
      </c>
      <c r="I133" s="24">
        <v>0</v>
      </c>
    </row>
    <row r="134" spans="1:13" ht="16.5" thickBot="1" x14ac:dyDescent="0.3">
      <c r="A134" s="53"/>
      <c r="B134" s="57"/>
      <c r="C134" s="25" t="s">
        <v>30</v>
      </c>
      <c r="D134" s="21">
        <f t="shared" si="50"/>
        <v>0</v>
      </c>
      <c r="E134" s="24">
        <v>0</v>
      </c>
      <c r="F134" s="24">
        <v>0</v>
      </c>
      <c r="G134" s="24">
        <v>0</v>
      </c>
      <c r="H134" s="24">
        <v>0</v>
      </c>
      <c r="I134" s="24">
        <v>0</v>
      </c>
    </row>
    <row r="135" spans="1:13" ht="15.75" customHeight="1" x14ac:dyDescent="0.25">
      <c r="A135" s="68" t="s">
        <v>68</v>
      </c>
      <c r="B135" s="62" t="s">
        <v>83</v>
      </c>
      <c r="C135" s="20" t="s">
        <v>26</v>
      </c>
      <c r="D135" s="21">
        <f t="shared" si="43"/>
        <v>50302525.679634154</v>
      </c>
      <c r="E135" s="24">
        <f t="shared" ref="E135" si="52">SUM(E136:E140)</f>
        <v>20803307.93</v>
      </c>
      <c r="F135" s="24">
        <f t="shared" ref="F135:I135" si="53">SUM(F136:F140)</f>
        <v>20280659.330000002</v>
      </c>
      <c r="G135" s="24">
        <f t="shared" si="53"/>
        <v>2886942.6</v>
      </c>
      <c r="H135" s="24">
        <f>SUM(H136:H140)</f>
        <v>2965166.84</v>
      </c>
      <c r="I135" s="24">
        <f t="shared" si="53"/>
        <v>3366448.9796341504</v>
      </c>
      <c r="K135" s="12"/>
    </row>
    <row r="136" spans="1:13" x14ac:dyDescent="0.25">
      <c r="A136" s="69"/>
      <c r="B136" s="55"/>
      <c r="C136" s="23" t="s">
        <v>0</v>
      </c>
      <c r="D136" s="21">
        <f t="shared" si="43"/>
        <v>0</v>
      </c>
      <c r="E136" s="24">
        <f t="shared" ref="E136:G140" si="54">E142+E148</f>
        <v>0</v>
      </c>
      <c r="F136" s="24">
        <f t="shared" ref="F136:G136" si="55">F142+F148</f>
        <v>0</v>
      </c>
      <c r="G136" s="24">
        <f t="shared" si="55"/>
        <v>0</v>
      </c>
      <c r="H136" s="24">
        <f t="shared" ref="H136:I136" si="56">H142+H148</f>
        <v>0</v>
      </c>
      <c r="I136" s="24">
        <f t="shared" si="56"/>
        <v>0</v>
      </c>
    </row>
    <row r="137" spans="1:13" x14ac:dyDescent="0.25">
      <c r="A137" s="69"/>
      <c r="B137" s="56"/>
      <c r="C137" s="23" t="s">
        <v>35</v>
      </c>
      <c r="D137" s="21">
        <f t="shared" si="43"/>
        <v>35014722.269999996</v>
      </c>
      <c r="E137" s="24">
        <f t="shared" si="54"/>
        <v>17554880.289999999</v>
      </c>
      <c r="F137" s="24">
        <f t="shared" ref="F137:G137" si="57">F143+F149</f>
        <v>17459841.98</v>
      </c>
      <c r="G137" s="24">
        <f t="shared" si="57"/>
        <v>0</v>
      </c>
      <c r="H137" s="24">
        <f t="shared" ref="H137:I140" si="58">H143+H149</f>
        <v>0</v>
      </c>
      <c r="I137" s="24">
        <f t="shared" si="58"/>
        <v>0</v>
      </c>
      <c r="K137" s="12"/>
      <c r="L137" s="12"/>
      <c r="M137" s="12"/>
    </row>
    <row r="138" spans="1:13" x14ac:dyDescent="0.25">
      <c r="A138" s="69"/>
      <c r="B138" s="56"/>
      <c r="C138" s="23" t="s">
        <v>28</v>
      </c>
      <c r="D138" s="21">
        <f t="shared" si="43"/>
        <v>15287803.409634151</v>
      </c>
      <c r="E138" s="24">
        <f t="shared" si="54"/>
        <v>3248427.6400000006</v>
      </c>
      <c r="F138" s="24">
        <f t="shared" si="54"/>
        <v>2820817.35</v>
      </c>
      <c r="G138" s="24">
        <f t="shared" si="54"/>
        <v>2886942.6</v>
      </c>
      <c r="H138" s="24">
        <f t="shared" si="58"/>
        <v>2965166.84</v>
      </c>
      <c r="I138" s="24">
        <f t="shared" si="58"/>
        <v>3366448.9796341504</v>
      </c>
      <c r="K138" s="12"/>
    </row>
    <row r="139" spans="1:13" x14ac:dyDescent="0.25">
      <c r="A139" s="69"/>
      <c r="B139" s="56"/>
      <c r="C139" s="23" t="s">
        <v>29</v>
      </c>
      <c r="D139" s="21">
        <f t="shared" si="43"/>
        <v>0</v>
      </c>
      <c r="E139" s="24">
        <f t="shared" si="54"/>
        <v>0</v>
      </c>
      <c r="F139" s="24">
        <f t="shared" ref="F139:G139" si="59">F145+F151</f>
        <v>0</v>
      </c>
      <c r="G139" s="24">
        <f t="shared" si="59"/>
        <v>0</v>
      </c>
      <c r="H139" s="24">
        <f t="shared" si="58"/>
        <v>0</v>
      </c>
      <c r="I139" s="24">
        <f t="shared" si="58"/>
        <v>0</v>
      </c>
      <c r="J139" s="12"/>
      <c r="K139" s="12"/>
      <c r="L139" s="12"/>
      <c r="M139" s="12"/>
    </row>
    <row r="140" spans="1:13" ht="16.5" thickBot="1" x14ac:dyDescent="0.3">
      <c r="A140" s="70"/>
      <c r="B140" s="57"/>
      <c r="C140" s="25" t="s">
        <v>30</v>
      </c>
      <c r="D140" s="21">
        <f t="shared" si="43"/>
        <v>0</v>
      </c>
      <c r="E140" s="24">
        <f t="shared" si="54"/>
        <v>0</v>
      </c>
      <c r="F140" s="24">
        <f t="shared" ref="F140:G140" si="60">F146+F152</f>
        <v>0</v>
      </c>
      <c r="G140" s="24">
        <f t="shared" si="60"/>
        <v>0</v>
      </c>
      <c r="H140" s="24">
        <f t="shared" si="58"/>
        <v>0</v>
      </c>
      <c r="I140" s="24">
        <f t="shared" si="58"/>
        <v>0</v>
      </c>
      <c r="J140" s="12"/>
      <c r="K140" s="12"/>
      <c r="L140" s="12"/>
      <c r="M140" s="12"/>
    </row>
    <row r="141" spans="1:13" x14ac:dyDescent="0.25">
      <c r="A141" s="68" t="s">
        <v>69</v>
      </c>
      <c r="B141" s="62" t="s">
        <v>27</v>
      </c>
      <c r="C141" s="20" t="s">
        <v>26</v>
      </c>
      <c r="D141" s="21">
        <f t="shared" si="43"/>
        <v>15287803.409634151</v>
      </c>
      <c r="E141" s="24">
        <f t="shared" ref="E141" si="61">SUM(E142:E146)</f>
        <v>3248427.6400000006</v>
      </c>
      <c r="F141" s="24">
        <f t="shared" ref="F141:I141" si="62">SUM(F142:F146)</f>
        <v>2820817.35</v>
      </c>
      <c r="G141" s="24">
        <f t="shared" si="62"/>
        <v>2886942.6</v>
      </c>
      <c r="H141" s="24">
        <f t="shared" si="62"/>
        <v>2965166.84</v>
      </c>
      <c r="I141" s="24">
        <f t="shared" si="62"/>
        <v>3366448.9796341504</v>
      </c>
    </row>
    <row r="142" spans="1:13" x14ac:dyDescent="0.25">
      <c r="A142" s="69"/>
      <c r="B142" s="55"/>
      <c r="C142" s="23" t="s">
        <v>0</v>
      </c>
      <c r="D142" s="21">
        <f t="shared" si="43"/>
        <v>0</v>
      </c>
      <c r="E142" s="24">
        <v>0</v>
      </c>
      <c r="F142" s="24">
        <v>0</v>
      </c>
      <c r="G142" s="24">
        <v>0</v>
      </c>
      <c r="H142" s="24">
        <v>0</v>
      </c>
      <c r="I142" s="24">
        <v>0</v>
      </c>
    </row>
    <row r="143" spans="1:13" x14ac:dyDescent="0.25">
      <c r="A143" s="69"/>
      <c r="B143" s="56"/>
      <c r="C143" s="23" t="s">
        <v>35</v>
      </c>
      <c r="D143" s="21">
        <f t="shared" si="43"/>
        <v>0</v>
      </c>
      <c r="E143" s="24">
        <v>0</v>
      </c>
      <c r="F143" s="24">
        <v>0</v>
      </c>
      <c r="G143" s="24">
        <v>0</v>
      </c>
      <c r="H143" s="24">
        <v>0</v>
      </c>
      <c r="I143" s="24">
        <v>0</v>
      </c>
    </row>
    <row r="144" spans="1:13" x14ac:dyDescent="0.25">
      <c r="A144" s="69"/>
      <c r="B144" s="56"/>
      <c r="C144" s="23" t="s">
        <v>28</v>
      </c>
      <c r="D144" s="21">
        <f t="shared" ref="D144:D152" si="63">SUM(E144:I144)</f>
        <v>15287803.409634151</v>
      </c>
      <c r="E144" s="24">
        <v>3248427.6400000006</v>
      </c>
      <c r="F144" s="24">
        <v>2820817.35</v>
      </c>
      <c r="G144" s="24">
        <v>2886942.6</v>
      </c>
      <c r="H144" s="24">
        <v>2965166.84</v>
      </c>
      <c r="I144" s="24">
        <v>3366448.9796341504</v>
      </c>
    </row>
    <row r="145" spans="1:9" x14ac:dyDescent="0.25">
      <c r="A145" s="69"/>
      <c r="B145" s="56"/>
      <c r="C145" s="23" t="s">
        <v>29</v>
      </c>
      <c r="D145" s="21">
        <f t="shared" si="63"/>
        <v>0</v>
      </c>
      <c r="E145" s="24">
        <v>0</v>
      </c>
      <c r="F145" s="24">
        <v>0</v>
      </c>
      <c r="G145" s="24">
        <v>0</v>
      </c>
      <c r="H145" s="24">
        <v>0</v>
      </c>
      <c r="I145" s="24">
        <v>0</v>
      </c>
    </row>
    <row r="146" spans="1:9" ht="16.5" thickBot="1" x14ac:dyDescent="0.3">
      <c r="A146" s="70"/>
      <c r="B146" s="57"/>
      <c r="C146" s="25" t="s">
        <v>30</v>
      </c>
      <c r="D146" s="21">
        <f t="shared" si="63"/>
        <v>0</v>
      </c>
      <c r="E146" s="24">
        <v>0</v>
      </c>
      <c r="F146" s="24">
        <v>0</v>
      </c>
      <c r="G146" s="24">
        <v>0</v>
      </c>
      <c r="H146" s="24">
        <v>0</v>
      </c>
      <c r="I146" s="24">
        <v>0</v>
      </c>
    </row>
    <row r="147" spans="1:9" ht="18" customHeight="1" x14ac:dyDescent="0.25">
      <c r="A147" s="68" t="s">
        <v>70</v>
      </c>
      <c r="B147" s="62" t="s">
        <v>43</v>
      </c>
      <c r="C147" s="20" t="s">
        <v>26</v>
      </c>
      <c r="D147" s="21">
        <f t="shared" si="63"/>
        <v>35014722.269999996</v>
      </c>
      <c r="E147" s="24">
        <f t="shared" ref="E147" si="64">SUM(E148:E152)</f>
        <v>17554880.289999999</v>
      </c>
      <c r="F147" s="24">
        <f t="shared" ref="F147:I147" si="65">SUM(F148:F152)</f>
        <v>17459841.98</v>
      </c>
      <c r="G147" s="24">
        <f t="shared" si="65"/>
        <v>0</v>
      </c>
      <c r="H147" s="24">
        <f t="shared" si="65"/>
        <v>0</v>
      </c>
      <c r="I147" s="24">
        <f t="shared" si="65"/>
        <v>0</v>
      </c>
    </row>
    <row r="148" spans="1:9" ht="18" customHeight="1" x14ac:dyDescent="0.25">
      <c r="A148" s="69"/>
      <c r="B148" s="55"/>
      <c r="C148" s="23" t="s">
        <v>0</v>
      </c>
      <c r="D148" s="21">
        <f t="shared" si="63"/>
        <v>0</v>
      </c>
      <c r="E148" s="24">
        <v>0</v>
      </c>
      <c r="F148" s="24">
        <v>0</v>
      </c>
      <c r="G148" s="24">
        <v>0</v>
      </c>
      <c r="H148" s="24">
        <v>0</v>
      </c>
      <c r="I148" s="24">
        <v>0</v>
      </c>
    </row>
    <row r="149" spans="1:9" ht="17.25" customHeight="1" x14ac:dyDescent="0.25">
      <c r="A149" s="69"/>
      <c r="B149" s="56"/>
      <c r="C149" s="23" t="s">
        <v>35</v>
      </c>
      <c r="D149" s="21">
        <f t="shared" si="63"/>
        <v>35014722.269999996</v>
      </c>
      <c r="E149" s="24">
        <v>17554880.289999999</v>
      </c>
      <c r="F149" s="24">
        <v>17459841.98</v>
      </c>
      <c r="G149" s="24">
        <v>0</v>
      </c>
      <c r="H149" s="24">
        <v>0</v>
      </c>
      <c r="I149" s="24">
        <v>0</v>
      </c>
    </row>
    <row r="150" spans="1:9" ht="17.25" customHeight="1" x14ac:dyDescent="0.25">
      <c r="A150" s="69"/>
      <c r="B150" s="56"/>
      <c r="C150" s="23" t="s">
        <v>28</v>
      </c>
      <c r="D150" s="21">
        <f t="shared" si="63"/>
        <v>0</v>
      </c>
      <c r="E150" s="24">
        <v>0</v>
      </c>
      <c r="F150" s="24">
        <v>0</v>
      </c>
      <c r="G150" s="24">
        <v>0</v>
      </c>
      <c r="H150" s="24">
        <v>0</v>
      </c>
      <c r="I150" s="24">
        <v>0</v>
      </c>
    </row>
    <row r="151" spans="1:9" ht="17.25" customHeight="1" x14ac:dyDescent="0.25">
      <c r="A151" s="69"/>
      <c r="B151" s="56"/>
      <c r="C151" s="23" t="s">
        <v>29</v>
      </c>
      <c r="D151" s="21">
        <f t="shared" si="63"/>
        <v>0</v>
      </c>
      <c r="E151" s="24">
        <v>0</v>
      </c>
      <c r="F151" s="24">
        <v>0</v>
      </c>
      <c r="G151" s="24">
        <v>0</v>
      </c>
      <c r="H151" s="24">
        <v>0</v>
      </c>
      <c r="I151" s="24">
        <v>0</v>
      </c>
    </row>
    <row r="152" spans="1:9" ht="19.5" customHeight="1" thickBot="1" x14ac:dyDescent="0.3">
      <c r="A152" s="70"/>
      <c r="B152" s="57"/>
      <c r="C152" s="25" t="s">
        <v>30</v>
      </c>
      <c r="D152" s="21">
        <f t="shared" si="63"/>
        <v>0</v>
      </c>
      <c r="E152" s="24">
        <v>0</v>
      </c>
      <c r="F152" s="24">
        <v>0</v>
      </c>
      <c r="G152" s="24">
        <v>0</v>
      </c>
      <c r="H152" s="24">
        <v>0</v>
      </c>
      <c r="I152" s="24">
        <v>0</v>
      </c>
    </row>
  </sheetData>
  <mergeCells count="55">
    <mergeCell ref="A111:A116"/>
    <mergeCell ref="B111:B116"/>
    <mergeCell ref="A117:A122"/>
    <mergeCell ref="B117:B122"/>
    <mergeCell ref="A123:A128"/>
    <mergeCell ref="B123:B128"/>
    <mergeCell ref="A74:A79"/>
    <mergeCell ref="B74:B79"/>
    <mergeCell ref="A99:A104"/>
    <mergeCell ref="B99:B104"/>
    <mergeCell ref="A105:A110"/>
    <mergeCell ref="B105:B110"/>
    <mergeCell ref="A80:A85"/>
    <mergeCell ref="B80:B85"/>
    <mergeCell ref="A93:A98"/>
    <mergeCell ref="B93:B98"/>
    <mergeCell ref="A87:A92"/>
    <mergeCell ref="B87:B92"/>
    <mergeCell ref="B50:B55"/>
    <mergeCell ref="A44:A49"/>
    <mergeCell ref="B44:B49"/>
    <mergeCell ref="A62:A67"/>
    <mergeCell ref="B62:B67"/>
    <mergeCell ref="A147:A152"/>
    <mergeCell ref="B147:B152"/>
    <mergeCell ref="A14:A19"/>
    <mergeCell ref="B14:B19"/>
    <mergeCell ref="A135:A140"/>
    <mergeCell ref="B135:B140"/>
    <mergeCell ref="A141:A146"/>
    <mergeCell ref="B141:B146"/>
    <mergeCell ref="A56:A61"/>
    <mergeCell ref="B56:B61"/>
    <mergeCell ref="A32:A37"/>
    <mergeCell ref="B32:B37"/>
    <mergeCell ref="A38:A43"/>
    <mergeCell ref="B38:B43"/>
    <mergeCell ref="A50:A55"/>
    <mergeCell ref="A68:A73"/>
    <mergeCell ref="A129:A134"/>
    <mergeCell ref="B129:B134"/>
    <mergeCell ref="B3:G3"/>
    <mergeCell ref="H1:I1"/>
    <mergeCell ref="H2:I2"/>
    <mergeCell ref="A5:A6"/>
    <mergeCell ref="B5:B6"/>
    <mergeCell ref="C5:C6"/>
    <mergeCell ref="A8:A13"/>
    <mergeCell ref="B8:B13"/>
    <mergeCell ref="D5:I5"/>
    <mergeCell ref="B68:B73"/>
    <mergeCell ref="A20:A25"/>
    <mergeCell ref="B20:B25"/>
    <mergeCell ref="A26:A31"/>
    <mergeCell ref="B26:B31"/>
  </mergeCells>
  <phoneticPr fontId="12" type="noConversion"/>
  <pageMargins left="0.51181102362204722" right="0.51181102362204722" top="0.55118110236220474" bottom="0.55118110236220474" header="0.31496062992125984" footer="0.31496062992125984"/>
  <pageSetup paperSize="9" scale="80" fitToHeight="12" orientation="landscape" r:id="rId1"/>
  <rowBreaks count="4" manualBreakCount="4">
    <brk id="31" max="8" man="1"/>
    <brk id="61" max="8" man="1"/>
    <brk id="98" max="8" man="1"/>
    <brk id="13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view="pageBreakPreview" zoomScale="60" zoomScaleNormal="100" workbookViewId="0">
      <selection activeCell="F14" sqref="F14"/>
    </sheetView>
  </sheetViews>
  <sheetFormatPr defaultRowHeight="15" x14ac:dyDescent="0.25"/>
  <cols>
    <col min="1" max="1" width="4.85546875" customWidth="1"/>
    <col min="2" max="2" width="21.28515625" customWidth="1"/>
    <col min="3" max="3" width="7.7109375" customWidth="1"/>
    <col min="4" max="4" width="8.7109375" customWidth="1"/>
  </cols>
  <sheetData>
    <row r="1" spans="1:8" ht="21.75" customHeight="1" x14ac:dyDescent="0.25">
      <c r="A1" s="71" t="s">
        <v>86</v>
      </c>
      <c r="B1" s="71"/>
      <c r="C1" s="71"/>
      <c r="D1" s="71"/>
      <c r="E1" s="71"/>
      <c r="F1" s="71"/>
      <c r="G1" s="71"/>
      <c r="H1" s="71"/>
    </row>
    <row r="2" spans="1:8" ht="19.5" customHeight="1" x14ac:dyDescent="0.25">
      <c r="A2" s="72"/>
      <c r="B2" s="72"/>
      <c r="C2" s="72"/>
      <c r="D2" s="72"/>
      <c r="E2" s="72"/>
      <c r="F2" s="72"/>
      <c r="G2" s="72"/>
      <c r="H2" s="72"/>
    </row>
    <row r="3" spans="1:8" ht="15" customHeight="1" x14ac:dyDescent="0.25">
      <c r="A3" s="73" t="s">
        <v>14</v>
      </c>
      <c r="B3" s="73" t="s">
        <v>15</v>
      </c>
      <c r="C3" s="73" t="s">
        <v>18</v>
      </c>
      <c r="D3" s="74" t="s">
        <v>81</v>
      </c>
      <c r="E3" s="74"/>
      <c r="F3" s="74"/>
      <c r="G3" s="74"/>
      <c r="H3" s="74"/>
    </row>
    <row r="4" spans="1:8" ht="15.75" x14ac:dyDescent="0.25">
      <c r="A4" s="73"/>
      <c r="B4" s="73"/>
      <c r="C4" s="73"/>
      <c r="D4" s="32">
        <v>2024</v>
      </c>
      <c r="E4" s="32">
        <v>2025</v>
      </c>
      <c r="F4" s="32">
        <v>2026</v>
      </c>
      <c r="G4" s="32">
        <v>2027</v>
      </c>
      <c r="H4" s="32">
        <v>2028</v>
      </c>
    </row>
    <row r="5" spans="1:8" ht="37.5" customHeight="1" x14ac:dyDescent="0.25">
      <c r="A5" s="33">
        <v>1</v>
      </c>
      <c r="B5" s="34" t="s">
        <v>3</v>
      </c>
      <c r="C5" s="35" t="s">
        <v>4</v>
      </c>
      <c r="D5" s="36">
        <v>1660</v>
      </c>
      <c r="E5" s="36">
        <v>1697</v>
      </c>
      <c r="F5" s="36">
        <v>1740</v>
      </c>
      <c r="G5" s="37">
        <v>1790</v>
      </c>
      <c r="H5" s="37">
        <v>1823</v>
      </c>
    </row>
    <row r="6" spans="1:8" ht="15.75" x14ac:dyDescent="0.25">
      <c r="A6" s="33">
        <v>2</v>
      </c>
      <c r="B6" s="34" t="s">
        <v>45</v>
      </c>
      <c r="C6" s="35" t="s">
        <v>4</v>
      </c>
      <c r="D6" s="36">
        <v>900</v>
      </c>
      <c r="E6" s="36">
        <v>937</v>
      </c>
      <c r="F6" s="36">
        <v>980</v>
      </c>
      <c r="G6" s="36">
        <v>1030</v>
      </c>
      <c r="H6" s="36">
        <v>1063</v>
      </c>
    </row>
    <row r="7" spans="1:8" ht="15.75" x14ac:dyDescent="0.25">
      <c r="A7" s="33">
        <v>3</v>
      </c>
      <c r="B7" s="34" t="s">
        <v>5</v>
      </c>
      <c r="C7" s="35" t="s">
        <v>4</v>
      </c>
      <c r="D7" s="36">
        <v>1520</v>
      </c>
      <c r="E7" s="36">
        <v>1520</v>
      </c>
      <c r="F7" s="36">
        <v>1620</v>
      </c>
      <c r="G7" s="37">
        <v>1625</v>
      </c>
      <c r="H7" s="37">
        <v>1625</v>
      </c>
    </row>
  </sheetData>
  <mergeCells count="5">
    <mergeCell ref="A1:H2"/>
    <mergeCell ref="A3:A4"/>
    <mergeCell ref="B3:B4"/>
    <mergeCell ref="C3:C4"/>
    <mergeCell ref="D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1 (Индикаторы)</vt:lpstr>
      <vt:lpstr>Прил 2 (Ресурс) вариант 2</vt:lpstr>
      <vt:lpstr>Лист1</vt:lpstr>
      <vt:lpstr>'Прил 2 (Ресурс) вариант 2'!Заголовки_для_печати</vt:lpstr>
      <vt:lpstr>'Прил 1 (Индикаторы)'!Область_печати</vt:lpstr>
      <vt:lpstr>'Прил 2 (Ресурс) вариант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Черепанов Николай Петрович</dc:creator>
  <cp:lastModifiedBy>user</cp:lastModifiedBy>
  <cp:lastPrinted>2023-12-14T00:36:25Z</cp:lastPrinted>
  <dcterms:created xsi:type="dcterms:W3CDTF">2017-10-06T02:32:27Z</dcterms:created>
  <dcterms:modified xsi:type="dcterms:W3CDTF">2025-08-27T07:14:30Z</dcterms:modified>
</cp:coreProperties>
</file>