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0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Лист1!$10:$13</definedName>
    <definedName name="_xlnm.Print_Area" localSheetId="0">Лист1!$A$1:$Q$127</definedName>
  </definedNames>
  <calcPr calcId="162913"/>
</workbook>
</file>

<file path=xl/calcChain.xml><?xml version="1.0" encoding="utf-8"?>
<calcChain xmlns="http://schemas.openxmlformats.org/spreadsheetml/2006/main">
  <c r="I16" i="1" l="1"/>
  <c r="I108" i="1"/>
  <c r="I116" i="1"/>
  <c r="I15" i="1" l="1"/>
  <c r="K100" i="1"/>
  <c r="J100" i="1"/>
  <c r="I100" i="1"/>
  <c r="I109" i="1" l="1"/>
  <c r="K116" i="1"/>
  <c r="J116" i="1"/>
  <c r="K43" i="1" l="1"/>
  <c r="K55" i="1" l="1"/>
  <c r="J55" i="1"/>
  <c r="K40" i="1"/>
  <c r="K37" i="1"/>
  <c r="J37" i="1"/>
  <c r="K34" i="1"/>
  <c r="K33" i="1"/>
  <c r="J33" i="1"/>
  <c r="I40" i="1" l="1"/>
  <c r="I37" i="1"/>
  <c r="I27" i="1" s="1"/>
  <c r="K26" i="1" l="1"/>
  <c r="I33" i="1"/>
  <c r="J36" i="1"/>
  <c r="J26" i="1" s="1"/>
  <c r="K36" i="1"/>
  <c r="I34" i="1"/>
  <c r="I24" i="1" s="1"/>
  <c r="I36" i="1"/>
  <c r="I26" i="1" s="1"/>
  <c r="K24" i="1"/>
  <c r="J43" i="1"/>
  <c r="J40" i="1" l="1"/>
  <c r="J34" i="1"/>
  <c r="J113" i="1"/>
  <c r="K113" i="1"/>
  <c r="I113" i="1"/>
  <c r="J24" i="1" l="1"/>
  <c r="J84" i="1"/>
  <c r="J81" i="1" s="1"/>
  <c r="K84" i="1"/>
  <c r="K81" i="1" s="1"/>
  <c r="J35" i="1"/>
  <c r="J25" i="1" s="1"/>
  <c r="K35" i="1"/>
  <c r="I35" i="1"/>
  <c r="J30" i="1" l="1"/>
  <c r="K25" i="1"/>
  <c r="K30" i="1"/>
  <c r="I25" i="1"/>
  <c r="I30" i="1"/>
  <c r="K23" i="1"/>
  <c r="J23" i="1"/>
  <c r="K75" i="1"/>
  <c r="I112" i="1"/>
  <c r="I111" i="1"/>
  <c r="I110" i="1"/>
  <c r="J110" i="1"/>
  <c r="J111" i="1"/>
  <c r="J112" i="1"/>
  <c r="I94" i="1"/>
  <c r="J94" i="1"/>
  <c r="J87" i="1"/>
  <c r="I87" i="1"/>
  <c r="I84" i="1" s="1"/>
  <c r="I23" i="1" s="1"/>
  <c r="I20" i="1" s="1"/>
  <c r="I75" i="1"/>
  <c r="J75" i="1"/>
  <c r="I69" i="1"/>
  <c r="J69" i="1"/>
  <c r="K69" i="1"/>
  <c r="I63" i="1"/>
  <c r="J63" i="1"/>
  <c r="I55" i="1"/>
  <c r="I48" i="1"/>
  <c r="J48" i="1"/>
  <c r="J106" i="1" l="1"/>
  <c r="I81" i="1"/>
  <c r="K20" i="1"/>
  <c r="I106" i="1"/>
  <c r="J17" i="1"/>
  <c r="J14" i="1" s="1"/>
  <c r="J20" i="1"/>
  <c r="I17" i="1"/>
  <c r="K112" i="1"/>
  <c r="K111" i="1"/>
  <c r="K110" i="1"/>
  <c r="K106" i="1" s="1"/>
  <c r="K94" i="1"/>
  <c r="K87" i="1"/>
  <c r="K63" i="1"/>
  <c r="K48" i="1"/>
  <c r="K17" i="1" l="1"/>
  <c r="K14" i="1" s="1"/>
  <c r="I14" i="1"/>
</calcChain>
</file>

<file path=xl/sharedStrings.xml><?xml version="1.0" encoding="utf-8"?>
<sst xmlns="http://schemas.openxmlformats.org/spreadsheetml/2006/main" count="304" uniqueCount="93">
  <si>
    <t>№ п/п</t>
  </si>
  <si>
    <t>Единица измерения</t>
  </si>
  <si>
    <t>Кв.м.</t>
  </si>
  <si>
    <t>Ед.</t>
  </si>
  <si>
    <t>Количество проведенных инвентаризаций объектов муниципальной собственности,  в течение года.</t>
  </si>
  <si>
    <t>Доходы от сдачи в аренду имущества, составляющего казну муниципального района (за исключением земельных участков)</t>
  </si>
  <si>
    <t>Руб.</t>
  </si>
  <si>
    <t xml:space="preserve">Площадь земельных участков, находящихся в собственности муниципальных образований, физических и юридических лиц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</si>
  <si>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</si>
  <si>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района ( за исключением земельных участков муниципальных бюджетных и автономных учреждений)</t>
  </si>
  <si>
    <t>Количество недвижимого имущества (здания, помещения, строения, сооружения), переданного в аренду в течение года.</t>
  </si>
  <si>
    <t>Количество объектов муниципального имущества МО "Ленский район" в перечне имущества, предназначенного для предоставления субъектам малого и среднего предпринимательства, а также организациям, образующим инфраструктуру поддержки субъектов малого и среднего предпринимательства</t>
  </si>
  <si>
    <t>Источник финансового обеспечения</t>
  </si>
  <si>
    <t xml:space="preserve">Объем расходов, руб. </t>
  </si>
  <si>
    <t>ФБ</t>
  </si>
  <si>
    <t>ГБ</t>
  </si>
  <si>
    <t>МБ</t>
  </si>
  <si>
    <t>БП</t>
  </si>
  <si>
    <t>ВИ</t>
  </si>
  <si>
    <t xml:space="preserve">Код бюджетной классификации                                                                   бюджета МО "Ленский район" </t>
  </si>
  <si>
    <t>ГРБС</t>
  </si>
  <si>
    <t>Рз</t>
  </si>
  <si>
    <t>Пр</t>
  </si>
  <si>
    <t>ЦСР</t>
  </si>
  <si>
    <t>ВР</t>
  </si>
  <si>
    <t>Ответственный исполнитель, соисполнитель,   участник</t>
  </si>
  <si>
    <t xml:space="preserve">Наименование </t>
  </si>
  <si>
    <t>Значение</t>
  </si>
  <si>
    <t>Всего:</t>
  </si>
  <si>
    <t>01</t>
  </si>
  <si>
    <t xml:space="preserve">Ед. </t>
  </si>
  <si>
    <t>Целевые показатели основного мероприятия/показатели непосредственного результата реализации мероприятия</t>
  </si>
  <si>
    <t>1.</t>
  </si>
  <si>
    <t>800</t>
  </si>
  <si>
    <t>200</t>
  </si>
  <si>
    <t>7340000000</t>
  </si>
  <si>
    <t>100</t>
  </si>
  <si>
    <t>7330000000</t>
  </si>
  <si>
    <t>7330010002</t>
  </si>
  <si>
    <t>7330010003</t>
  </si>
  <si>
    <t>7330010004</t>
  </si>
  <si>
    <t>7330010006</t>
  </si>
  <si>
    <t>7330010007</t>
  </si>
  <si>
    <t>7330010022</t>
  </si>
  <si>
    <t>7330010021</t>
  </si>
  <si>
    <t>7330010024</t>
  </si>
  <si>
    <t>7340022001</t>
  </si>
  <si>
    <t>Согласовано:</t>
  </si>
  <si>
    <t>Пляскина А.С.</t>
  </si>
  <si>
    <t xml:space="preserve">        (подпись)                     (расшифровка)</t>
  </si>
  <si>
    <t xml:space="preserve">"      " </t>
  </si>
  <si>
    <t>1.1</t>
  </si>
  <si>
    <t>1.2</t>
  </si>
  <si>
    <t>1.3</t>
  </si>
  <si>
    <t>1.4</t>
  </si>
  <si>
    <t>1.5</t>
  </si>
  <si>
    <t>2.</t>
  </si>
  <si>
    <t xml:space="preserve">План мероприятий по  реализации муниципальной программы  "Управление муниципальной собственностью муниципального образования "Ленский район" </t>
  </si>
  <si>
    <t>Муниципальная программа  "Управление муниципальной собственностью  муниципального образования "Ленский район"</t>
  </si>
  <si>
    <t xml:space="preserve">Ведомственные проекты </t>
  </si>
  <si>
    <t>Ведомственный проект 2 "Управление земельными ресурсами"</t>
  </si>
  <si>
    <t>Ведомственный проект 1 "Управление недвижимостью"</t>
  </si>
  <si>
    <t>2.1.</t>
  </si>
  <si>
    <t>2.2.</t>
  </si>
  <si>
    <t>2.3.</t>
  </si>
  <si>
    <t>3.</t>
  </si>
  <si>
    <t>3.1</t>
  </si>
  <si>
    <t>3. Комплексы процессных мероприятий</t>
  </si>
  <si>
    <t>Мероприятие 2.1. Оценка земельных участков</t>
  </si>
  <si>
    <t>Мероприятие 2.2. Организация учета использования земель</t>
  </si>
  <si>
    <t>Мероприятие 2.3. Проведение комплексных кадастровых работ на территориях населенных пунктов</t>
  </si>
  <si>
    <t>Мероприятие 3.1. Расходы на обеспечение деятельности (оказание услуг) МКУ "КИО МО "Ленский район" РС(Я)"</t>
  </si>
  <si>
    <t>2024 г.</t>
  </si>
  <si>
    <t>Председатель МКУ "КИО МО "Ленский район" РС(Я)</t>
  </si>
  <si>
    <t>400</t>
  </si>
  <si>
    <t>701</t>
  </si>
  <si>
    <t>07</t>
  </si>
  <si>
    <t>02</t>
  </si>
  <si>
    <t>05</t>
  </si>
  <si>
    <t>1.6</t>
  </si>
  <si>
    <t>Мероприятие 1. Формирование муниципальной собственности на объекты капитального строительства</t>
  </si>
  <si>
    <t xml:space="preserve">Мероприятие 2. Учет и мониторинг муниципальной собственности </t>
  </si>
  <si>
    <t>Мероприятие 3. Оценка имущества для принятия управленческих решений</t>
  </si>
  <si>
    <t xml:space="preserve">Мероприятие 4. Страхование объектов муниципальной собственности </t>
  </si>
  <si>
    <t xml:space="preserve">Мероприятие 5. Содержание муниципального жилищного фонда  </t>
  </si>
  <si>
    <t>Мероприятие 6. Содержание, текущий и капитальный ремонт нежилых помещений</t>
  </si>
  <si>
    <t>МКУ «КИО МО «Ленский район»               РС (Я)</t>
  </si>
  <si>
    <t xml:space="preserve">МКУ «КИО МО «Ленский район»               РС (Я) </t>
  </si>
  <si>
    <t xml:space="preserve">МКУ «КИО МО «Ленский район»                  РС (Я)                                         </t>
  </si>
  <si>
    <t>03</t>
  </si>
  <si>
    <t>Муниципальная программа/Ведомственный проект/мероприятия</t>
  </si>
  <si>
    <t>13</t>
  </si>
  <si>
    <t>67300L5990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</si>
</sst>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/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0" borderId="3" xfId="0" applyFont="1" applyFill="1" applyBorder="1"/>
    <xf numFmtId="0" fontId="0" fillId="0" borderId="0" xfId="0" applyFill="1" applyBorder="1"/>
    <xf numFmtId="49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wrapText="1"/>
    </xf>
    <xf numFmtId="0" fontId="4" fillId="0" borderId="1" xfId="0" applyFont="1" applyFill="1" applyBorder="1"/>
    <xf numFmtId="0" fontId="4" fillId="0" borderId="1" xfId="0" applyFont="1" applyBorder="1" applyAlignment="1">
      <alignment wrapText="1"/>
    </xf>
    <xf numFmtId="0" fontId="9" fillId="0" borderId="0" xfId="0" applyFont="1" applyFill="1"/>
    <xf numFmtId="0" fontId="10" fillId="0" borderId="0" xfId="0" applyFont="1" applyFill="1"/>
    <xf numFmtId="0" fontId="10" fillId="0" borderId="8" xfId="0" applyFont="1" applyFill="1" applyBorder="1"/>
    <xf numFmtId="0" fontId="10" fillId="0" borderId="8" xfId="0" applyFont="1" applyFill="1" applyBorder="1" applyAlignment="1">
      <alignment horizontal="right"/>
    </xf>
    <xf numFmtId="0" fontId="11" fillId="0" borderId="0" xfId="0" applyFont="1" applyFill="1" applyAlignment="1">
      <alignment vertical="top"/>
    </xf>
    <xf numFmtId="0" fontId="11" fillId="0" borderId="0" xfId="0" applyFont="1" applyFill="1"/>
    <xf numFmtId="0" fontId="12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1"/>
  <sheetViews>
    <sheetView tabSelected="1" view="pageBreakPreview" zoomScale="85" zoomScaleNormal="85" zoomScaleSheetLayoutView="85" workbookViewId="0">
      <selection activeCell="J28" sqref="J28"/>
    </sheetView>
  </sheetViews>
  <sheetFormatPr defaultRowHeight="15" x14ac:dyDescent="0.25"/>
  <cols>
    <col min="1" max="1" width="7.140625" customWidth="1"/>
    <col min="2" max="2" width="32.7109375" customWidth="1"/>
    <col min="3" max="3" width="12.85546875" customWidth="1"/>
    <col min="4" max="6" width="7.140625" customWidth="1"/>
    <col min="7" max="7" width="14.28515625" customWidth="1"/>
    <col min="8" max="8" width="9.42578125" customWidth="1"/>
    <col min="9" max="11" width="14.85546875" style="8" customWidth="1"/>
    <col min="12" max="12" width="32.28515625" style="8" customWidth="1"/>
    <col min="13" max="13" width="30.85546875" style="34" customWidth="1"/>
    <col min="14" max="14" width="11.5703125" style="8" customWidth="1"/>
    <col min="15" max="16" width="13.42578125" style="8" bestFit="1" customWidth="1"/>
    <col min="17" max="17" width="12.85546875" style="8" customWidth="1"/>
  </cols>
  <sheetData>
    <row r="1" spans="1:17" s="19" customFormat="1" ht="23.25" customHeight="1" x14ac:dyDescent="0.3">
      <c r="A1" s="25"/>
      <c r="B1" s="48" t="s">
        <v>47</v>
      </c>
      <c r="C1" s="43"/>
      <c r="D1" s="43"/>
      <c r="E1" s="37"/>
      <c r="F1" s="37"/>
      <c r="G1" s="37"/>
      <c r="H1" s="37"/>
      <c r="I1" s="38"/>
      <c r="J1" s="38"/>
      <c r="K1" s="38"/>
      <c r="L1" s="38"/>
      <c r="M1" s="39"/>
      <c r="N1" s="26"/>
      <c r="O1" s="28"/>
      <c r="P1" s="26"/>
      <c r="Q1" s="26"/>
    </row>
    <row r="2" spans="1:17" s="19" customFormat="1" ht="23.25" customHeight="1" x14ac:dyDescent="0.25">
      <c r="A2" s="25"/>
      <c r="B2" s="44" t="s">
        <v>73</v>
      </c>
      <c r="C2" s="44"/>
      <c r="D2" s="44"/>
      <c r="E2" s="37"/>
      <c r="F2" s="37"/>
      <c r="G2" s="37"/>
      <c r="H2" s="37"/>
      <c r="I2" s="38"/>
      <c r="J2" s="38"/>
      <c r="K2" s="38"/>
      <c r="L2" s="38"/>
      <c r="M2" s="39"/>
      <c r="N2" s="26"/>
      <c r="O2" s="28"/>
      <c r="P2" s="26"/>
      <c r="Q2" s="26"/>
    </row>
    <row r="3" spans="1:17" s="19" customFormat="1" ht="23.25" customHeight="1" x14ac:dyDescent="0.25">
      <c r="A3" s="25"/>
      <c r="B3" s="44"/>
      <c r="C3" s="44"/>
      <c r="D3" s="45" t="s">
        <v>48</v>
      </c>
      <c r="E3" s="37"/>
      <c r="F3" s="37"/>
      <c r="G3" s="37"/>
      <c r="H3" s="37"/>
      <c r="I3" s="38"/>
      <c r="J3" s="38"/>
      <c r="K3" s="38"/>
      <c r="L3" s="38"/>
      <c r="M3" s="39"/>
      <c r="N3" s="26"/>
      <c r="O3" s="28"/>
      <c r="P3" s="26"/>
      <c r="Q3" s="26"/>
    </row>
    <row r="4" spans="1:17" s="19" customFormat="1" ht="14.25" customHeight="1" x14ac:dyDescent="0.25">
      <c r="A4" s="25"/>
      <c r="B4" s="46" t="s">
        <v>49</v>
      </c>
      <c r="C4" s="47"/>
      <c r="D4" s="47"/>
      <c r="E4" s="37"/>
      <c r="F4" s="37"/>
      <c r="G4" s="37"/>
      <c r="H4" s="37"/>
      <c r="I4" s="38"/>
      <c r="J4" s="38"/>
      <c r="K4" s="38"/>
      <c r="L4" s="38"/>
      <c r="M4" s="39"/>
      <c r="N4" s="26"/>
      <c r="O4" s="28"/>
      <c r="P4" s="26"/>
      <c r="Q4" s="26"/>
    </row>
    <row r="5" spans="1:17" s="19" customFormat="1" ht="20.25" customHeight="1" x14ac:dyDescent="0.25">
      <c r="A5" s="25"/>
      <c r="B5" s="44" t="s">
        <v>50</v>
      </c>
      <c r="C5" s="45" t="s">
        <v>72</v>
      </c>
      <c r="D5" s="43"/>
      <c r="E5" s="37"/>
      <c r="F5" s="37"/>
      <c r="G5" s="37"/>
      <c r="H5" s="37"/>
      <c r="I5" s="38"/>
      <c r="J5" s="38"/>
      <c r="K5" s="38"/>
      <c r="L5" s="38"/>
      <c r="M5" s="39"/>
      <c r="N5" s="26"/>
      <c r="O5" s="26"/>
      <c r="P5" s="26"/>
      <c r="Q5" s="26"/>
    </row>
    <row r="6" spans="1:17" s="19" customFormat="1" ht="15" customHeight="1" x14ac:dyDescent="0.25">
      <c r="A6" s="25"/>
      <c r="B6" s="25"/>
      <c r="C6" s="37"/>
      <c r="D6" s="37"/>
      <c r="E6" s="37"/>
      <c r="F6" s="37"/>
      <c r="G6" s="37"/>
      <c r="H6" s="37"/>
      <c r="I6" s="38"/>
      <c r="J6" s="38"/>
      <c r="K6" s="38"/>
      <c r="L6" s="38"/>
      <c r="M6" s="39"/>
      <c r="N6" s="26"/>
      <c r="O6" s="26"/>
      <c r="P6" s="26"/>
      <c r="Q6" s="26"/>
    </row>
    <row r="7" spans="1:17" s="19" customFormat="1" ht="15" customHeight="1" x14ac:dyDescent="0.25">
      <c r="A7" s="25"/>
      <c r="B7" s="25"/>
      <c r="C7" s="37"/>
      <c r="D7" s="37"/>
      <c r="E7" s="37"/>
      <c r="F7" s="37"/>
      <c r="G7" s="37"/>
      <c r="H7" s="37"/>
      <c r="I7" s="38"/>
      <c r="J7" s="38"/>
      <c r="K7" s="38"/>
      <c r="L7" s="38"/>
      <c r="M7" s="39"/>
      <c r="N7" s="26"/>
      <c r="O7" s="26"/>
      <c r="P7" s="26"/>
      <c r="Q7" s="26"/>
    </row>
    <row r="8" spans="1:17" ht="15" customHeight="1" x14ac:dyDescent="0.25">
      <c r="A8" s="77" t="s">
        <v>57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17" ht="32.25" customHeight="1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17" ht="81" customHeight="1" x14ac:dyDescent="0.25">
      <c r="A10" s="93" t="s">
        <v>0</v>
      </c>
      <c r="B10" s="78" t="s">
        <v>90</v>
      </c>
      <c r="C10" s="78" t="s">
        <v>12</v>
      </c>
      <c r="D10" s="90" t="s">
        <v>19</v>
      </c>
      <c r="E10" s="91"/>
      <c r="F10" s="91"/>
      <c r="G10" s="91"/>
      <c r="H10" s="92"/>
      <c r="I10" s="80" t="s">
        <v>13</v>
      </c>
      <c r="J10" s="80"/>
      <c r="K10" s="80"/>
      <c r="L10" s="80" t="s">
        <v>25</v>
      </c>
      <c r="M10" s="78" t="s">
        <v>31</v>
      </c>
      <c r="N10" s="78"/>
      <c r="O10" s="78"/>
      <c r="P10" s="78"/>
      <c r="Q10" s="78"/>
    </row>
    <row r="11" spans="1:17" ht="40.5" customHeight="1" x14ac:dyDescent="0.25">
      <c r="A11" s="93"/>
      <c r="B11" s="78"/>
      <c r="C11" s="78"/>
      <c r="D11" s="78" t="s">
        <v>20</v>
      </c>
      <c r="E11" s="78" t="s">
        <v>21</v>
      </c>
      <c r="F11" s="78" t="s">
        <v>22</v>
      </c>
      <c r="G11" s="78" t="s">
        <v>23</v>
      </c>
      <c r="H11" s="78" t="s">
        <v>24</v>
      </c>
      <c r="I11" s="79">
        <v>2024</v>
      </c>
      <c r="J11" s="79">
        <v>2025</v>
      </c>
      <c r="K11" s="79">
        <v>2026</v>
      </c>
      <c r="L11" s="80"/>
      <c r="M11" s="78" t="s">
        <v>26</v>
      </c>
      <c r="N11" s="80" t="s">
        <v>1</v>
      </c>
      <c r="O11" s="78" t="s">
        <v>27</v>
      </c>
      <c r="P11" s="78"/>
      <c r="Q11" s="78"/>
    </row>
    <row r="12" spans="1:17" ht="23.25" customHeight="1" x14ac:dyDescent="0.25">
      <c r="A12" s="93"/>
      <c r="B12" s="78"/>
      <c r="C12" s="78"/>
      <c r="D12" s="78"/>
      <c r="E12" s="78"/>
      <c r="F12" s="78"/>
      <c r="G12" s="78"/>
      <c r="H12" s="78"/>
      <c r="I12" s="79"/>
      <c r="J12" s="79"/>
      <c r="K12" s="79"/>
      <c r="L12" s="80"/>
      <c r="M12" s="78"/>
      <c r="N12" s="80"/>
      <c r="O12" s="21">
        <v>2024</v>
      </c>
      <c r="P12" s="21">
        <v>2025</v>
      </c>
      <c r="Q12" s="21">
        <v>2026</v>
      </c>
    </row>
    <row r="13" spans="1:17" s="11" customFormat="1" x14ac:dyDescent="0.25">
      <c r="A13" s="9">
        <v>1</v>
      </c>
      <c r="B13" s="9">
        <v>3</v>
      </c>
      <c r="C13" s="9">
        <v>4</v>
      </c>
      <c r="D13" s="87">
        <v>5</v>
      </c>
      <c r="E13" s="88"/>
      <c r="F13" s="88"/>
      <c r="G13" s="88"/>
      <c r="H13" s="89"/>
      <c r="I13" s="10">
        <v>6</v>
      </c>
      <c r="J13" s="10">
        <v>7</v>
      </c>
      <c r="K13" s="10">
        <v>8</v>
      </c>
      <c r="L13" s="10">
        <v>9</v>
      </c>
      <c r="M13" s="35">
        <v>10</v>
      </c>
      <c r="N13" s="10"/>
      <c r="O13" s="10"/>
      <c r="P13" s="10"/>
      <c r="Q13" s="10"/>
    </row>
    <row r="14" spans="1:17" ht="31.5" customHeight="1" x14ac:dyDescent="0.25">
      <c r="A14" s="85"/>
      <c r="B14" s="78" t="s">
        <v>58</v>
      </c>
      <c r="C14" s="14" t="s">
        <v>28</v>
      </c>
      <c r="D14" s="55">
        <v>701</v>
      </c>
      <c r="E14" s="53"/>
      <c r="F14" s="53"/>
      <c r="G14" s="53">
        <v>7300000000</v>
      </c>
      <c r="H14" s="14"/>
      <c r="I14" s="15">
        <f>SUM(I15:I19)</f>
        <v>248035148.72999999</v>
      </c>
      <c r="J14" s="15">
        <f t="shared" ref="J14:K14" si="0">SUM(J15:J19)</f>
        <v>197616834.63999999</v>
      </c>
      <c r="K14" s="15">
        <f t="shared" si="0"/>
        <v>197616834.5</v>
      </c>
      <c r="L14" s="81" t="s">
        <v>88</v>
      </c>
      <c r="M14" s="36"/>
      <c r="N14" s="12"/>
      <c r="O14" s="12"/>
      <c r="P14" s="12"/>
      <c r="Q14" s="12"/>
    </row>
    <row r="15" spans="1:17" x14ac:dyDescent="0.25">
      <c r="A15" s="85"/>
      <c r="B15" s="78"/>
      <c r="C15" s="18" t="s">
        <v>14</v>
      </c>
      <c r="D15" s="52">
        <v>701</v>
      </c>
      <c r="E15" s="52"/>
      <c r="F15" s="52"/>
      <c r="G15" s="64" t="s">
        <v>92</v>
      </c>
      <c r="H15" s="2"/>
      <c r="I15" s="56">
        <f>I21+I107</f>
        <v>0</v>
      </c>
      <c r="J15" s="15"/>
      <c r="K15" s="15"/>
      <c r="L15" s="81"/>
      <c r="M15" s="36"/>
      <c r="N15" s="12"/>
      <c r="O15" s="12"/>
      <c r="P15" s="12"/>
      <c r="Q15" s="12"/>
    </row>
    <row r="16" spans="1:17" ht="21" customHeight="1" x14ac:dyDescent="0.25">
      <c r="A16" s="85"/>
      <c r="B16" s="78"/>
      <c r="C16" s="18" t="s">
        <v>15</v>
      </c>
      <c r="D16" s="52">
        <v>701</v>
      </c>
      <c r="E16" s="52"/>
      <c r="F16" s="52"/>
      <c r="G16" s="20"/>
      <c r="H16" s="2"/>
      <c r="I16" s="56">
        <f>I118+I119</f>
        <v>694758.18</v>
      </c>
      <c r="J16" s="15"/>
      <c r="K16" s="15"/>
      <c r="L16" s="81"/>
      <c r="M16" s="36"/>
      <c r="N16" s="12"/>
      <c r="O16" s="12"/>
      <c r="P16" s="12"/>
      <c r="Q16" s="12"/>
    </row>
    <row r="17" spans="1:17" ht="24.75" customHeight="1" x14ac:dyDescent="0.25">
      <c r="A17" s="85"/>
      <c r="B17" s="78"/>
      <c r="C17" s="22" t="s">
        <v>16</v>
      </c>
      <c r="D17" s="55">
        <v>701</v>
      </c>
      <c r="E17" s="24"/>
      <c r="F17" s="24"/>
      <c r="G17" s="53">
        <v>7300000000</v>
      </c>
      <c r="H17" s="24"/>
      <c r="I17" s="56">
        <f>I23+I24+I25+I26+I27+I110+I111+I112+I113</f>
        <v>247340390.54999998</v>
      </c>
      <c r="J17" s="56">
        <f>J23+J24+J25+J26+J27+J110+J111+J112+J113</f>
        <v>197616834.63999999</v>
      </c>
      <c r="K17" s="56">
        <f>K23+K24+K25+K26+K27+K110+K111+K112+K113</f>
        <v>197616834.5</v>
      </c>
      <c r="L17" s="81"/>
      <c r="M17" s="13"/>
      <c r="N17" s="5"/>
      <c r="O17" s="27"/>
      <c r="P17" s="27"/>
      <c r="Q17" s="27"/>
    </row>
    <row r="18" spans="1:17" ht="21" customHeight="1" x14ac:dyDescent="0.25">
      <c r="A18" s="85"/>
      <c r="B18" s="78"/>
      <c r="C18" s="6" t="s">
        <v>17</v>
      </c>
      <c r="D18" s="54"/>
      <c r="E18" s="54"/>
      <c r="F18" s="54"/>
      <c r="G18" s="6"/>
      <c r="H18" s="6"/>
      <c r="I18" s="15"/>
      <c r="J18" s="15"/>
      <c r="K18" s="15"/>
      <c r="L18" s="81"/>
      <c r="M18" s="36"/>
      <c r="N18" s="12"/>
      <c r="O18" s="12"/>
      <c r="P18" s="12"/>
      <c r="Q18" s="12"/>
    </row>
    <row r="19" spans="1:17" ht="20.25" customHeight="1" x14ac:dyDescent="0.25">
      <c r="A19" s="85"/>
      <c r="B19" s="78"/>
      <c r="C19" s="6" t="s">
        <v>18</v>
      </c>
      <c r="D19" s="54"/>
      <c r="E19" s="54"/>
      <c r="F19" s="54"/>
      <c r="G19" s="3"/>
      <c r="H19" s="3"/>
      <c r="I19" s="15"/>
      <c r="J19" s="15"/>
      <c r="K19" s="15"/>
      <c r="L19" s="81"/>
      <c r="M19" s="36"/>
      <c r="N19" s="12"/>
      <c r="O19" s="12"/>
      <c r="P19" s="12"/>
      <c r="Q19" s="12"/>
    </row>
    <row r="20" spans="1:17" ht="15" customHeight="1" x14ac:dyDescent="0.25">
      <c r="A20" s="85"/>
      <c r="B20" s="84" t="s">
        <v>59</v>
      </c>
      <c r="C20" s="6" t="s">
        <v>28</v>
      </c>
      <c r="D20" s="55">
        <v>701</v>
      </c>
      <c r="E20" s="55"/>
      <c r="F20" s="55"/>
      <c r="G20" s="55">
        <v>7330000000</v>
      </c>
      <c r="H20" s="55"/>
      <c r="I20" s="15">
        <f>SUM(I21:I27)</f>
        <v>204984777.59</v>
      </c>
      <c r="J20" s="15">
        <f>SUM(J22:J27)</f>
        <v>156570701.68000001</v>
      </c>
      <c r="K20" s="15">
        <f>SUM(K22:K27)</f>
        <v>156570701.54000002</v>
      </c>
      <c r="L20" s="94" t="s">
        <v>86</v>
      </c>
      <c r="M20" s="1"/>
      <c r="N20" s="4"/>
      <c r="O20" s="4"/>
      <c r="P20" s="4"/>
      <c r="Q20" s="4"/>
    </row>
    <row r="21" spans="1:17" x14ac:dyDescent="0.25">
      <c r="A21" s="85"/>
      <c r="B21" s="84"/>
      <c r="C21" s="6" t="s">
        <v>14</v>
      </c>
      <c r="D21" s="55"/>
      <c r="E21" s="55"/>
      <c r="F21" s="55"/>
      <c r="G21" s="64"/>
      <c r="H21" s="55"/>
      <c r="I21" s="15"/>
      <c r="J21" s="15"/>
      <c r="K21" s="15"/>
      <c r="L21" s="95"/>
      <c r="M21" s="1"/>
      <c r="N21" s="4"/>
      <c r="O21" s="4"/>
      <c r="P21" s="4"/>
      <c r="Q21" s="4"/>
    </row>
    <row r="22" spans="1:17" x14ac:dyDescent="0.25">
      <c r="A22" s="85"/>
      <c r="B22" s="84"/>
      <c r="C22" s="6" t="s">
        <v>15</v>
      </c>
      <c r="D22" s="55"/>
      <c r="E22" s="55"/>
      <c r="F22" s="55"/>
      <c r="G22" s="55"/>
      <c r="H22" s="55"/>
      <c r="I22" s="15"/>
      <c r="J22" s="15"/>
      <c r="K22" s="15"/>
      <c r="L22" s="95"/>
      <c r="M22" s="1"/>
      <c r="N22" s="4"/>
      <c r="O22" s="4"/>
      <c r="P22" s="4"/>
      <c r="Q22" s="4"/>
    </row>
    <row r="23" spans="1:17" x14ac:dyDescent="0.25">
      <c r="A23" s="85"/>
      <c r="B23" s="84"/>
      <c r="C23" s="68" t="s">
        <v>16</v>
      </c>
      <c r="D23" s="55">
        <v>701</v>
      </c>
      <c r="E23" s="55" t="s">
        <v>29</v>
      </c>
      <c r="F23" s="55">
        <v>13</v>
      </c>
      <c r="G23" s="55">
        <v>7330000000</v>
      </c>
      <c r="H23" s="55">
        <v>200</v>
      </c>
      <c r="I23" s="15">
        <f>I33+I84</f>
        <v>17240955.68</v>
      </c>
      <c r="J23" s="15">
        <f t="shared" ref="J23:K23" si="1">J33+J84</f>
        <v>16255453.68</v>
      </c>
      <c r="K23" s="15">
        <f t="shared" si="1"/>
        <v>16255453.68</v>
      </c>
      <c r="L23" s="95"/>
      <c r="M23" s="1"/>
      <c r="N23" s="4"/>
      <c r="O23" s="4"/>
      <c r="P23" s="4"/>
      <c r="Q23" s="4"/>
    </row>
    <row r="24" spans="1:17" s="19" customFormat="1" x14ac:dyDescent="0.25">
      <c r="A24" s="85"/>
      <c r="B24" s="84"/>
      <c r="C24" s="98"/>
      <c r="D24" s="58">
        <v>701</v>
      </c>
      <c r="E24" s="58" t="s">
        <v>29</v>
      </c>
      <c r="F24" s="58">
        <v>13</v>
      </c>
      <c r="G24" s="58">
        <v>7330000000</v>
      </c>
      <c r="H24" s="58" t="s">
        <v>74</v>
      </c>
      <c r="I24" s="15">
        <f>I34</f>
        <v>136288732.25999999</v>
      </c>
      <c r="J24" s="15">
        <f t="shared" ref="J24:K24" si="2">J34</f>
        <v>140305248</v>
      </c>
      <c r="K24" s="15">
        <f t="shared" si="2"/>
        <v>140305247.86000001</v>
      </c>
      <c r="L24" s="95"/>
      <c r="M24" s="1"/>
      <c r="N24" s="4"/>
      <c r="O24" s="4"/>
      <c r="P24" s="4"/>
      <c r="Q24" s="4"/>
    </row>
    <row r="25" spans="1:17" s="19" customFormat="1" x14ac:dyDescent="0.25">
      <c r="A25" s="85"/>
      <c r="B25" s="84"/>
      <c r="C25" s="98"/>
      <c r="D25" s="55">
        <v>701</v>
      </c>
      <c r="E25" s="55" t="s">
        <v>29</v>
      </c>
      <c r="F25" s="55">
        <v>13</v>
      </c>
      <c r="G25" s="55">
        <v>7330000000</v>
      </c>
      <c r="H25" s="55" t="s">
        <v>33</v>
      </c>
      <c r="I25" s="15">
        <f>I35</f>
        <v>10000</v>
      </c>
      <c r="J25" s="15">
        <f t="shared" ref="J25:K25" si="3">J35</f>
        <v>10000</v>
      </c>
      <c r="K25" s="15">
        <f t="shared" si="3"/>
        <v>10000</v>
      </c>
      <c r="L25" s="95"/>
      <c r="M25" s="1"/>
      <c r="N25" s="4"/>
      <c r="O25" s="4"/>
      <c r="P25" s="4"/>
      <c r="Q25" s="4"/>
    </row>
    <row r="26" spans="1:17" s="19" customFormat="1" x14ac:dyDescent="0.25">
      <c r="A26" s="85"/>
      <c r="B26" s="84"/>
      <c r="C26" s="98"/>
      <c r="D26" s="58" t="s">
        <v>75</v>
      </c>
      <c r="E26" s="58" t="s">
        <v>76</v>
      </c>
      <c r="F26" s="58" t="s">
        <v>77</v>
      </c>
      <c r="G26" s="58">
        <v>7330000000</v>
      </c>
      <c r="H26" s="58" t="s">
        <v>74</v>
      </c>
      <c r="I26" s="15">
        <f>I36</f>
        <v>50000000</v>
      </c>
      <c r="J26" s="15">
        <f t="shared" ref="J26:K26" si="4">J36</f>
        <v>0</v>
      </c>
      <c r="K26" s="15">
        <f t="shared" si="4"/>
        <v>0</v>
      </c>
      <c r="L26" s="95"/>
      <c r="M26" s="1"/>
      <c r="N26" s="4"/>
      <c r="O26" s="4"/>
      <c r="P26" s="4"/>
      <c r="Q26" s="4"/>
    </row>
    <row r="27" spans="1:17" s="19" customFormat="1" x14ac:dyDescent="0.25">
      <c r="A27" s="85"/>
      <c r="B27" s="84"/>
      <c r="C27" s="69"/>
      <c r="D27" s="61" t="s">
        <v>75</v>
      </c>
      <c r="E27" s="61" t="s">
        <v>76</v>
      </c>
      <c r="F27" s="61" t="s">
        <v>89</v>
      </c>
      <c r="G27" s="61">
        <v>7330000000</v>
      </c>
      <c r="H27" s="61" t="s">
        <v>74</v>
      </c>
      <c r="I27" s="15">
        <f>I37</f>
        <v>1445089.65</v>
      </c>
      <c r="J27" s="15">
        <v>0</v>
      </c>
      <c r="K27" s="15">
        <v>0</v>
      </c>
      <c r="L27" s="95"/>
      <c r="M27" s="1"/>
      <c r="N27" s="4"/>
      <c r="O27" s="4"/>
      <c r="P27" s="4"/>
      <c r="Q27" s="4"/>
    </row>
    <row r="28" spans="1:17" x14ac:dyDescent="0.25">
      <c r="A28" s="85"/>
      <c r="B28" s="84"/>
      <c r="C28" s="6" t="s">
        <v>17</v>
      </c>
      <c r="D28" s="55"/>
      <c r="E28" s="55"/>
      <c r="F28" s="55"/>
      <c r="G28" s="55"/>
      <c r="H28" s="55"/>
      <c r="I28" s="15"/>
      <c r="J28" s="15"/>
      <c r="K28" s="15"/>
      <c r="L28" s="95"/>
      <c r="M28" s="1"/>
      <c r="N28" s="4"/>
      <c r="O28" s="4"/>
      <c r="P28" s="4"/>
      <c r="Q28" s="4"/>
    </row>
    <row r="29" spans="1:17" x14ac:dyDescent="0.25">
      <c r="A29" s="85"/>
      <c r="B29" s="84"/>
      <c r="C29" s="6" t="s">
        <v>18</v>
      </c>
      <c r="D29" s="55"/>
      <c r="E29" s="55"/>
      <c r="F29" s="55"/>
      <c r="G29" s="55"/>
      <c r="H29" s="55"/>
      <c r="I29" s="15"/>
      <c r="J29" s="15"/>
      <c r="K29" s="15"/>
      <c r="L29" s="96"/>
      <c r="M29" s="1"/>
      <c r="N29" s="4"/>
      <c r="O29" s="4"/>
      <c r="P29" s="4"/>
      <c r="Q29" s="4"/>
    </row>
    <row r="30" spans="1:17" s="19" customFormat="1" x14ac:dyDescent="0.25">
      <c r="A30" s="85" t="s">
        <v>32</v>
      </c>
      <c r="B30" s="84" t="s">
        <v>61</v>
      </c>
      <c r="C30" s="6" t="s">
        <v>28</v>
      </c>
      <c r="D30" s="55">
        <v>701</v>
      </c>
      <c r="E30" s="55"/>
      <c r="F30" s="55"/>
      <c r="G30" s="55">
        <v>7330000000</v>
      </c>
      <c r="H30" s="55"/>
      <c r="I30" s="15">
        <f>SUM(I33:I37)</f>
        <v>199258583.28999999</v>
      </c>
      <c r="J30" s="15">
        <f>SUM(J33:J37)</f>
        <v>151303201.68000001</v>
      </c>
      <c r="K30" s="15">
        <f>SUM(K33:K37)</f>
        <v>151303201.54000002</v>
      </c>
      <c r="L30" s="70" t="s">
        <v>86</v>
      </c>
      <c r="M30" s="1"/>
      <c r="N30" s="4"/>
      <c r="O30" s="4"/>
      <c r="P30" s="29"/>
      <c r="Q30" s="4"/>
    </row>
    <row r="31" spans="1:17" s="19" customFormat="1" x14ac:dyDescent="0.25">
      <c r="A31" s="85"/>
      <c r="B31" s="84"/>
      <c r="C31" s="6" t="s">
        <v>14</v>
      </c>
      <c r="D31" s="55"/>
      <c r="E31" s="55"/>
      <c r="F31" s="55"/>
      <c r="G31" s="55"/>
      <c r="H31" s="55"/>
      <c r="I31" s="15"/>
      <c r="J31" s="15"/>
      <c r="K31" s="15"/>
      <c r="L31" s="70"/>
      <c r="M31" s="1"/>
      <c r="N31" s="4"/>
      <c r="O31" s="4"/>
      <c r="P31" s="29"/>
      <c r="Q31" s="4"/>
    </row>
    <row r="32" spans="1:17" s="19" customFormat="1" x14ac:dyDescent="0.25">
      <c r="A32" s="85"/>
      <c r="B32" s="84"/>
      <c r="C32" s="6" t="s">
        <v>15</v>
      </c>
      <c r="D32" s="55"/>
      <c r="E32" s="55"/>
      <c r="F32" s="55"/>
      <c r="G32" s="55"/>
      <c r="H32" s="55"/>
      <c r="I32" s="15"/>
      <c r="J32" s="15"/>
      <c r="K32" s="15"/>
      <c r="L32" s="70"/>
      <c r="M32" s="1"/>
      <c r="N32" s="4"/>
      <c r="O32" s="4"/>
      <c r="P32" s="29"/>
      <c r="Q32" s="4"/>
    </row>
    <row r="33" spans="1:17" s="19" customFormat="1" x14ac:dyDescent="0.25">
      <c r="A33" s="85"/>
      <c r="B33" s="84"/>
      <c r="C33" s="68" t="s">
        <v>16</v>
      </c>
      <c r="D33" s="55">
        <v>701</v>
      </c>
      <c r="E33" s="55" t="s">
        <v>29</v>
      </c>
      <c r="F33" s="55">
        <v>13</v>
      </c>
      <c r="G33" s="55">
        <v>7330000000</v>
      </c>
      <c r="H33" s="55">
        <v>200</v>
      </c>
      <c r="I33" s="15">
        <f>I51+I58+I66+I72+I78</f>
        <v>11514761.379999999</v>
      </c>
      <c r="J33" s="15">
        <f>J51+J58+J66+J72+J78</f>
        <v>10987953.68</v>
      </c>
      <c r="K33" s="15">
        <f>K51+K58+K66+K72+K78</f>
        <v>10987953.68</v>
      </c>
      <c r="L33" s="70"/>
      <c r="M33" s="1"/>
      <c r="N33" s="4"/>
      <c r="O33" s="4"/>
      <c r="P33" s="29"/>
      <c r="Q33" s="4"/>
    </row>
    <row r="34" spans="1:17" s="19" customFormat="1" x14ac:dyDescent="0.25">
      <c r="A34" s="85"/>
      <c r="B34" s="84"/>
      <c r="C34" s="98"/>
      <c r="D34" s="58">
        <v>701</v>
      </c>
      <c r="E34" s="58" t="s">
        <v>29</v>
      </c>
      <c r="F34" s="58">
        <v>13</v>
      </c>
      <c r="G34" s="58">
        <v>7330000000</v>
      </c>
      <c r="H34" s="58" t="s">
        <v>74</v>
      </c>
      <c r="I34" s="15">
        <f>I43</f>
        <v>136288732.25999999</v>
      </c>
      <c r="J34" s="15">
        <f>J43</f>
        <v>140305248</v>
      </c>
      <c r="K34" s="15">
        <f>K43</f>
        <v>140305247.86000001</v>
      </c>
      <c r="L34" s="70"/>
      <c r="M34" s="1"/>
      <c r="N34" s="4"/>
      <c r="O34" s="4"/>
      <c r="P34" s="29"/>
      <c r="Q34" s="4"/>
    </row>
    <row r="35" spans="1:17" s="19" customFormat="1" x14ac:dyDescent="0.25">
      <c r="A35" s="85"/>
      <c r="B35" s="84"/>
      <c r="C35" s="98"/>
      <c r="D35" s="55">
        <v>701</v>
      </c>
      <c r="E35" s="55" t="s">
        <v>29</v>
      </c>
      <c r="F35" s="55">
        <v>13</v>
      </c>
      <c r="G35" s="55">
        <v>7330000000</v>
      </c>
      <c r="H35" s="55" t="s">
        <v>33</v>
      </c>
      <c r="I35" s="15">
        <f>I52</f>
        <v>10000</v>
      </c>
      <c r="J35" s="15">
        <f t="shared" ref="J35:K35" si="5">J52</f>
        <v>10000</v>
      </c>
      <c r="K35" s="15">
        <f t="shared" si="5"/>
        <v>10000</v>
      </c>
      <c r="L35" s="70"/>
      <c r="M35" s="1"/>
      <c r="N35" s="4"/>
      <c r="O35" s="4"/>
      <c r="P35" s="29"/>
      <c r="Q35" s="4"/>
    </row>
    <row r="36" spans="1:17" s="19" customFormat="1" x14ac:dyDescent="0.25">
      <c r="A36" s="85"/>
      <c r="B36" s="84"/>
      <c r="C36" s="98"/>
      <c r="D36" s="58" t="s">
        <v>75</v>
      </c>
      <c r="E36" s="58" t="s">
        <v>76</v>
      </c>
      <c r="F36" s="58" t="s">
        <v>77</v>
      </c>
      <c r="G36" s="58">
        <v>7330000000</v>
      </c>
      <c r="H36" s="58" t="s">
        <v>74</v>
      </c>
      <c r="I36" s="15">
        <f>I44</f>
        <v>50000000</v>
      </c>
      <c r="J36" s="15">
        <f t="shared" ref="J36:K36" si="6">J44</f>
        <v>0</v>
      </c>
      <c r="K36" s="15">
        <f t="shared" si="6"/>
        <v>0</v>
      </c>
      <c r="L36" s="70"/>
      <c r="M36" s="1"/>
      <c r="N36" s="4"/>
      <c r="O36" s="4"/>
      <c r="P36" s="29"/>
      <c r="Q36" s="4"/>
    </row>
    <row r="37" spans="1:17" s="19" customFormat="1" x14ac:dyDescent="0.25">
      <c r="A37" s="85"/>
      <c r="B37" s="84"/>
      <c r="C37" s="69"/>
      <c r="D37" s="60" t="s">
        <v>75</v>
      </c>
      <c r="E37" s="60" t="s">
        <v>76</v>
      </c>
      <c r="F37" s="60" t="s">
        <v>89</v>
      </c>
      <c r="G37" s="60">
        <v>7330000000</v>
      </c>
      <c r="H37" s="60" t="s">
        <v>74</v>
      </c>
      <c r="I37" s="15">
        <f>I45</f>
        <v>1445089.65</v>
      </c>
      <c r="J37" s="15">
        <f>J45</f>
        <v>0</v>
      </c>
      <c r="K37" s="15">
        <f>K45</f>
        <v>0</v>
      </c>
      <c r="L37" s="70"/>
      <c r="M37" s="1"/>
      <c r="N37" s="4"/>
      <c r="O37" s="4"/>
      <c r="P37" s="29"/>
      <c r="Q37" s="4"/>
    </row>
    <row r="38" spans="1:17" s="19" customFormat="1" x14ac:dyDescent="0.25">
      <c r="A38" s="85"/>
      <c r="B38" s="84"/>
      <c r="C38" s="6" t="s">
        <v>17</v>
      </c>
      <c r="D38" s="55"/>
      <c r="E38" s="55"/>
      <c r="F38" s="55"/>
      <c r="G38" s="55"/>
      <c r="H38" s="55"/>
      <c r="I38" s="15"/>
      <c r="J38" s="15"/>
      <c r="K38" s="15"/>
      <c r="L38" s="70"/>
      <c r="M38" s="1"/>
      <c r="N38" s="4"/>
      <c r="O38" s="4"/>
      <c r="P38" s="29"/>
      <c r="Q38" s="4"/>
    </row>
    <row r="39" spans="1:17" s="19" customFormat="1" x14ac:dyDescent="0.25">
      <c r="A39" s="85"/>
      <c r="B39" s="84"/>
      <c r="C39" s="6" t="s">
        <v>18</v>
      </c>
      <c r="D39" s="55"/>
      <c r="E39" s="55"/>
      <c r="F39" s="55"/>
      <c r="G39" s="55"/>
      <c r="H39" s="55"/>
      <c r="I39" s="15"/>
      <c r="J39" s="15"/>
      <c r="K39" s="15"/>
      <c r="L39" s="70"/>
      <c r="M39" s="1"/>
      <c r="N39" s="4"/>
      <c r="O39" s="4"/>
      <c r="P39" s="29"/>
      <c r="Q39" s="4"/>
    </row>
    <row r="40" spans="1:17" s="19" customFormat="1" x14ac:dyDescent="0.25">
      <c r="A40" s="86" t="s">
        <v>51</v>
      </c>
      <c r="B40" s="103" t="s">
        <v>80</v>
      </c>
      <c r="C40" s="6" t="s">
        <v>28</v>
      </c>
      <c r="D40" s="58">
        <v>701</v>
      </c>
      <c r="E40" s="58"/>
      <c r="F40" s="58"/>
      <c r="G40" s="58">
        <v>7330000000</v>
      </c>
      <c r="H40" s="58"/>
      <c r="I40" s="15">
        <f>SUM(I43:I45)</f>
        <v>187733821.91</v>
      </c>
      <c r="J40" s="15">
        <f>SUM(J43:J45)</f>
        <v>140305248</v>
      </c>
      <c r="K40" s="15">
        <f>SUM(K43:K45)</f>
        <v>140305247.86000001</v>
      </c>
      <c r="L40" s="70" t="s">
        <v>86</v>
      </c>
      <c r="M40" s="1"/>
      <c r="N40" s="4"/>
      <c r="O40" s="4"/>
      <c r="P40" s="29"/>
      <c r="Q40" s="4"/>
    </row>
    <row r="41" spans="1:17" s="19" customFormat="1" x14ac:dyDescent="0.25">
      <c r="A41" s="86"/>
      <c r="B41" s="104"/>
      <c r="C41" s="6" t="s">
        <v>14</v>
      </c>
      <c r="D41" s="58"/>
      <c r="E41" s="58"/>
      <c r="F41" s="58"/>
      <c r="G41" s="58"/>
      <c r="H41" s="58"/>
      <c r="I41" s="15"/>
      <c r="J41" s="15"/>
      <c r="K41" s="15"/>
      <c r="L41" s="70"/>
      <c r="M41" s="1"/>
      <c r="N41" s="4"/>
      <c r="O41" s="4"/>
      <c r="P41" s="29"/>
      <c r="Q41" s="4"/>
    </row>
    <row r="42" spans="1:17" s="19" customFormat="1" x14ac:dyDescent="0.25">
      <c r="A42" s="86"/>
      <c r="B42" s="104"/>
      <c r="C42" s="6" t="s">
        <v>15</v>
      </c>
      <c r="D42" s="58"/>
      <c r="E42" s="58"/>
      <c r="F42" s="58"/>
      <c r="G42" s="58"/>
      <c r="H42" s="58"/>
      <c r="I42" s="15"/>
      <c r="J42" s="15"/>
      <c r="K42" s="15"/>
      <c r="L42" s="70"/>
      <c r="M42" s="1"/>
      <c r="N42" s="4"/>
      <c r="O42" s="4"/>
      <c r="P42" s="29"/>
      <c r="Q42" s="4"/>
    </row>
    <row r="43" spans="1:17" s="19" customFormat="1" x14ac:dyDescent="0.25">
      <c r="A43" s="86"/>
      <c r="B43" s="104"/>
      <c r="C43" s="68" t="s">
        <v>16</v>
      </c>
      <c r="D43" s="57">
        <v>701</v>
      </c>
      <c r="E43" s="57" t="s">
        <v>29</v>
      </c>
      <c r="F43" s="57">
        <v>13</v>
      </c>
      <c r="G43" s="57">
        <v>7330000000</v>
      </c>
      <c r="H43" s="57" t="s">
        <v>74</v>
      </c>
      <c r="I43" s="50">
        <v>136288732.25999999</v>
      </c>
      <c r="J43" s="50">
        <f>41224248+99081000</f>
        <v>140305248</v>
      </c>
      <c r="K43" s="50">
        <f>41224248+99080999.86</f>
        <v>140305247.86000001</v>
      </c>
      <c r="L43" s="70"/>
      <c r="M43" s="1"/>
      <c r="N43" s="4"/>
      <c r="O43" s="4"/>
      <c r="P43" s="29"/>
      <c r="Q43" s="4"/>
    </row>
    <row r="44" spans="1:17" s="19" customFormat="1" x14ac:dyDescent="0.25">
      <c r="A44" s="86"/>
      <c r="B44" s="104"/>
      <c r="C44" s="98"/>
      <c r="D44" s="57" t="s">
        <v>75</v>
      </c>
      <c r="E44" s="57" t="s">
        <v>76</v>
      </c>
      <c r="F44" s="57" t="s">
        <v>77</v>
      </c>
      <c r="G44" s="57">
        <v>7330000000</v>
      </c>
      <c r="H44" s="57" t="s">
        <v>74</v>
      </c>
      <c r="I44" s="50">
        <v>50000000</v>
      </c>
      <c r="J44" s="50">
        <v>0</v>
      </c>
      <c r="K44" s="50">
        <v>0</v>
      </c>
      <c r="L44" s="70"/>
      <c r="M44" s="1"/>
      <c r="N44" s="4"/>
      <c r="O44" s="4"/>
      <c r="P44" s="29"/>
      <c r="Q44" s="4"/>
    </row>
    <row r="45" spans="1:17" s="19" customFormat="1" x14ac:dyDescent="0.25">
      <c r="A45" s="86"/>
      <c r="B45" s="104"/>
      <c r="C45" s="69"/>
      <c r="D45" s="59" t="s">
        <v>75</v>
      </c>
      <c r="E45" s="59" t="s">
        <v>76</v>
      </c>
      <c r="F45" s="59" t="s">
        <v>89</v>
      </c>
      <c r="G45" s="59">
        <v>7330000000</v>
      </c>
      <c r="H45" s="59" t="s">
        <v>74</v>
      </c>
      <c r="I45" s="50">
        <v>1445089.65</v>
      </c>
      <c r="J45" s="50">
        <v>0</v>
      </c>
      <c r="K45" s="50">
        <v>0</v>
      </c>
      <c r="L45" s="70"/>
      <c r="M45" s="1"/>
      <c r="N45" s="4"/>
      <c r="O45" s="4"/>
      <c r="P45" s="29"/>
      <c r="Q45" s="4"/>
    </row>
    <row r="46" spans="1:17" s="19" customFormat="1" x14ac:dyDescent="0.25">
      <c r="A46" s="86"/>
      <c r="B46" s="104"/>
      <c r="C46" s="6" t="s">
        <v>17</v>
      </c>
      <c r="D46" s="58"/>
      <c r="E46" s="58"/>
      <c r="F46" s="58"/>
      <c r="G46" s="58"/>
      <c r="H46" s="58"/>
      <c r="I46" s="15"/>
      <c r="J46" s="15"/>
      <c r="K46" s="15"/>
      <c r="L46" s="70"/>
      <c r="M46" s="1"/>
      <c r="N46" s="4"/>
      <c r="O46" s="4"/>
      <c r="P46" s="29"/>
      <c r="Q46" s="4"/>
    </row>
    <row r="47" spans="1:17" s="19" customFormat="1" x14ac:dyDescent="0.25">
      <c r="A47" s="86"/>
      <c r="B47" s="105"/>
      <c r="C47" s="6" t="s">
        <v>18</v>
      </c>
      <c r="D47" s="58"/>
      <c r="E47" s="58"/>
      <c r="F47" s="58"/>
      <c r="G47" s="58"/>
      <c r="H47" s="58"/>
      <c r="I47" s="15"/>
      <c r="J47" s="15"/>
      <c r="K47" s="15"/>
      <c r="L47" s="70"/>
      <c r="M47" s="1"/>
      <c r="N47" s="4"/>
      <c r="O47" s="4"/>
      <c r="P47" s="29"/>
      <c r="Q47" s="4"/>
    </row>
    <row r="48" spans="1:17" x14ac:dyDescent="0.25">
      <c r="A48" s="86" t="s">
        <v>52</v>
      </c>
      <c r="B48" s="83" t="s">
        <v>81</v>
      </c>
      <c r="C48" s="17" t="s">
        <v>28</v>
      </c>
      <c r="D48" s="31">
        <v>701</v>
      </c>
      <c r="E48" s="31" t="s">
        <v>29</v>
      </c>
      <c r="F48" s="31">
        <v>13</v>
      </c>
      <c r="G48" s="31" t="s">
        <v>37</v>
      </c>
      <c r="H48" s="31"/>
      <c r="I48" s="50">
        <f t="shared" ref="I48:J48" si="7">I51+I52</f>
        <v>959305.84</v>
      </c>
      <c r="J48" s="50">
        <f t="shared" si="7"/>
        <v>959305.84</v>
      </c>
      <c r="K48" s="23">
        <f>K51+K52</f>
        <v>959305.84</v>
      </c>
      <c r="L48" s="70" t="s">
        <v>86</v>
      </c>
      <c r="M48" s="1"/>
      <c r="N48" s="4"/>
      <c r="O48" s="4"/>
      <c r="P48" s="29"/>
      <c r="Q48" s="4"/>
    </row>
    <row r="49" spans="1:17" x14ac:dyDescent="0.25">
      <c r="A49" s="86"/>
      <c r="B49" s="83"/>
      <c r="C49" s="17" t="s">
        <v>14</v>
      </c>
      <c r="D49" s="31"/>
      <c r="E49" s="31"/>
      <c r="F49" s="31"/>
      <c r="G49" s="31"/>
      <c r="H49" s="31"/>
      <c r="I49" s="23"/>
      <c r="J49" s="23"/>
      <c r="K49" s="23"/>
      <c r="L49" s="70"/>
      <c r="M49" s="1"/>
      <c r="N49" s="4"/>
      <c r="O49" s="4"/>
      <c r="P49" s="29"/>
      <c r="Q49" s="4"/>
    </row>
    <row r="50" spans="1:17" x14ac:dyDescent="0.25">
      <c r="A50" s="86"/>
      <c r="B50" s="83"/>
      <c r="C50" s="17" t="s">
        <v>15</v>
      </c>
      <c r="D50" s="31"/>
      <c r="E50" s="31"/>
      <c r="F50" s="31"/>
      <c r="G50" s="31"/>
      <c r="H50" s="31"/>
      <c r="I50" s="23"/>
      <c r="J50" s="23"/>
      <c r="K50" s="23"/>
      <c r="L50" s="70"/>
      <c r="M50" s="1"/>
      <c r="N50" s="4"/>
      <c r="O50" s="4"/>
      <c r="P50" s="29"/>
      <c r="Q50" s="4"/>
    </row>
    <row r="51" spans="1:17" ht="27" customHeight="1" x14ac:dyDescent="0.25">
      <c r="A51" s="86"/>
      <c r="B51" s="83"/>
      <c r="C51" s="66" t="s">
        <v>16</v>
      </c>
      <c r="D51" s="31">
        <v>701</v>
      </c>
      <c r="E51" s="31" t="s">
        <v>29</v>
      </c>
      <c r="F51" s="31">
        <v>13</v>
      </c>
      <c r="G51" s="31" t="s">
        <v>38</v>
      </c>
      <c r="H51" s="31" t="s">
        <v>34</v>
      </c>
      <c r="I51" s="50">
        <v>949305.84</v>
      </c>
      <c r="J51" s="50">
        <v>949305.84</v>
      </c>
      <c r="K51" s="50">
        <v>949305.84</v>
      </c>
      <c r="L51" s="70"/>
      <c r="M51" s="116" t="s">
        <v>4</v>
      </c>
      <c r="N51" s="109" t="s">
        <v>3</v>
      </c>
      <c r="O51" s="109">
        <v>2</v>
      </c>
      <c r="P51" s="109">
        <v>3</v>
      </c>
      <c r="Q51" s="111">
        <v>4</v>
      </c>
    </row>
    <row r="52" spans="1:17" s="19" customFormat="1" ht="30" customHeight="1" x14ac:dyDescent="0.25">
      <c r="A52" s="86"/>
      <c r="B52" s="83"/>
      <c r="C52" s="67"/>
      <c r="D52" s="31">
        <v>701</v>
      </c>
      <c r="E52" s="31" t="s">
        <v>29</v>
      </c>
      <c r="F52" s="31">
        <v>13</v>
      </c>
      <c r="G52" s="31" t="s">
        <v>38</v>
      </c>
      <c r="H52" s="31" t="s">
        <v>33</v>
      </c>
      <c r="I52" s="50">
        <v>10000</v>
      </c>
      <c r="J52" s="50">
        <v>10000</v>
      </c>
      <c r="K52" s="23">
        <v>10000</v>
      </c>
      <c r="L52" s="70"/>
      <c r="M52" s="117"/>
      <c r="N52" s="110"/>
      <c r="O52" s="110"/>
      <c r="P52" s="110"/>
      <c r="Q52" s="112"/>
    </row>
    <row r="53" spans="1:17" x14ac:dyDescent="0.25">
      <c r="A53" s="86"/>
      <c r="B53" s="83"/>
      <c r="C53" s="17" t="s">
        <v>17</v>
      </c>
      <c r="D53" s="31"/>
      <c r="E53" s="31"/>
      <c r="F53" s="31"/>
      <c r="G53" s="31"/>
      <c r="H53" s="31"/>
      <c r="I53" s="23"/>
      <c r="J53" s="23"/>
      <c r="K53" s="23"/>
      <c r="L53" s="70"/>
      <c r="M53" s="1"/>
      <c r="N53" s="4"/>
      <c r="O53" s="4"/>
      <c r="P53" s="29"/>
      <c r="Q53" s="4"/>
    </row>
    <row r="54" spans="1:17" x14ac:dyDescent="0.25">
      <c r="A54" s="86"/>
      <c r="B54" s="83"/>
      <c r="C54" s="17" t="s">
        <v>18</v>
      </c>
      <c r="D54" s="31"/>
      <c r="E54" s="31"/>
      <c r="F54" s="31"/>
      <c r="G54" s="31"/>
      <c r="H54" s="31"/>
      <c r="I54" s="23"/>
      <c r="J54" s="23"/>
      <c r="K54" s="23"/>
      <c r="L54" s="70"/>
      <c r="M54" s="1"/>
      <c r="N54" s="4"/>
      <c r="O54" s="4"/>
      <c r="P54" s="29"/>
      <c r="Q54" s="4"/>
    </row>
    <row r="55" spans="1:17" x14ac:dyDescent="0.25">
      <c r="A55" s="86" t="s">
        <v>53</v>
      </c>
      <c r="B55" s="83" t="s">
        <v>82</v>
      </c>
      <c r="C55" s="17" t="s">
        <v>28</v>
      </c>
      <c r="D55" s="31">
        <v>701</v>
      </c>
      <c r="E55" s="31" t="s">
        <v>29</v>
      </c>
      <c r="F55" s="31">
        <v>13</v>
      </c>
      <c r="G55" s="31">
        <v>7330000000</v>
      </c>
      <c r="H55" s="31"/>
      <c r="I55" s="50">
        <f t="shared" ref="I55:K55" si="8">I58</f>
        <v>63000</v>
      </c>
      <c r="J55" s="50">
        <f t="shared" si="8"/>
        <v>63000</v>
      </c>
      <c r="K55" s="50">
        <f t="shared" si="8"/>
        <v>63000</v>
      </c>
      <c r="L55" s="94" t="s">
        <v>86</v>
      </c>
      <c r="M55" s="1"/>
      <c r="N55" s="4"/>
      <c r="O55" s="4"/>
      <c r="P55" s="29"/>
      <c r="Q55" s="4"/>
    </row>
    <row r="56" spans="1:17" x14ac:dyDescent="0.25">
      <c r="A56" s="86"/>
      <c r="B56" s="83"/>
      <c r="C56" s="17" t="s">
        <v>14</v>
      </c>
      <c r="D56" s="31"/>
      <c r="E56" s="31"/>
      <c r="F56" s="31"/>
      <c r="G56" s="31"/>
      <c r="H56" s="31"/>
      <c r="I56" s="23"/>
      <c r="J56" s="23"/>
      <c r="K56" s="23"/>
      <c r="L56" s="95"/>
      <c r="M56" s="1"/>
      <c r="N56" s="4"/>
      <c r="O56" s="4"/>
      <c r="P56" s="29"/>
      <c r="Q56" s="4"/>
    </row>
    <row r="57" spans="1:17" x14ac:dyDescent="0.25">
      <c r="A57" s="86"/>
      <c r="B57" s="83"/>
      <c r="C57" s="17" t="s">
        <v>15</v>
      </c>
      <c r="D57" s="31"/>
      <c r="E57" s="31"/>
      <c r="F57" s="31"/>
      <c r="G57" s="31"/>
      <c r="H57" s="31"/>
      <c r="I57" s="23"/>
      <c r="J57" s="23"/>
      <c r="K57" s="23"/>
      <c r="L57" s="95"/>
      <c r="M57" s="1"/>
      <c r="N57" s="4"/>
      <c r="O57" s="4"/>
      <c r="P57" s="29"/>
      <c r="Q57" s="4"/>
    </row>
    <row r="58" spans="1:17" ht="63.75" x14ac:dyDescent="0.25">
      <c r="A58" s="86"/>
      <c r="B58" s="83"/>
      <c r="C58" s="66" t="s">
        <v>16</v>
      </c>
      <c r="D58" s="71">
        <v>701</v>
      </c>
      <c r="E58" s="71" t="s">
        <v>29</v>
      </c>
      <c r="F58" s="71">
        <v>13</v>
      </c>
      <c r="G58" s="71" t="s">
        <v>39</v>
      </c>
      <c r="H58" s="71" t="s">
        <v>34</v>
      </c>
      <c r="I58" s="74">
        <v>63000</v>
      </c>
      <c r="J58" s="74">
        <v>63000</v>
      </c>
      <c r="K58" s="74">
        <v>63000</v>
      </c>
      <c r="L58" s="95"/>
      <c r="M58" s="7" t="s">
        <v>10</v>
      </c>
      <c r="N58" s="5" t="s">
        <v>3</v>
      </c>
      <c r="O58" s="5">
        <v>2</v>
      </c>
      <c r="P58" s="51">
        <v>3</v>
      </c>
      <c r="Q58" s="5">
        <v>4</v>
      </c>
    </row>
    <row r="59" spans="1:17" s="19" customFormat="1" ht="57.75" customHeight="1" x14ac:dyDescent="0.25">
      <c r="A59" s="86"/>
      <c r="B59" s="83"/>
      <c r="C59" s="99"/>
      <c r="D59" s="72"/>
      <c r="E59" s="72"/>
      <c r="F59" s="72"/>
      <c r="G59" s="72"/>
      <c r="H59" s="72"/>
      <c r="I59" s="75"/>
      <c r="J59" s="75"/>
      <c r="K59" s="75"/>
      <c r="L59" s="95"/>
      <c r="M59" s="7" t="s">
        <v>5</v>
      </c>
      <c r="N59" s="5" t="s">
        <v>6</v>
      </c>
      <c r="O59" s="50">
        <v>3400000</v>
      </c>
      <c r="P59" s="50">
        <v>3500000</v>
      </c>
      <c r="Q59" s="50">
        <v>3600000</v>
      </c>
    </row>
    <row r="60" spans="1:17" s="19" customFormat="1" ht="135.75" customHeight="1" x14ac:dyDescent="0.25">
      <c r="A60" s="86"/>
      <c r="B60" s="83"/>
      <c r="C60" s="67"/>
      <c r="D60" s="73"/>
      <c r="E60" s="73"/>
      <c r="F60" s="73"/>
      <c r="G60" s="73"/>
      <c r="H60" s="73"/>
      <c r="I60" s="76"/>
      <c r="J60" s="76"/>
      <c r="K60" s="76"/>
      <c r="L60" s="95"/>
      <c r="M60" s="7" t="s">
        <v>11</v>
      </c>
      <c r="N60" s="5" t="s">
        <v>30</v>
      </c>
      <c r="O60" s="5">
        <v>22</v>
      </c>
      <c r="P60" s="51">
        <v>24</v>
      </c>
      <c r="Q60" s="16">
        <v>26</v>
      </c>
    </row>
    <row r="61" spans="1:17" x14ac:dyDescent="0.25">
      <c r="A61" s="86"/>
      <c r="B61" s="83"/>
      <c r="C61" s="17" t="s">
        <v>17</v>
      </c>
      <c r="D61" s="31"/>
      <c r="E61" s="31"/>
      <c r="F61" s="31"/>
      <c r="G61" s="31"/>
      <c r="H61" s="31"/>
      <c r="I61" s="23"/>
      <c r="J61" s="23"/>
      <c r="K61" s="23"/>
      <c r="L61" s="95"/>
      <c r="M61" s="1"/>
      <c r="N61" s="4"/>
      <c r="O61" s="4"/>
      <c r="P61" s="29"/>
      <c r="Q61" s="4"/>
    </row>
    <row r="62" spans="1:17" x14ac:dyDescent="0.25">
      <c r="A62" s="86"/>
      <c r="B62" s="83"/>
      <c r="C62" s="17" t="s">
        <v>18</v>
      </c>
      <c r="D62" s="31"/>
      <c r="E62" s="31"/>
      <c r="F62" s="31"/>
      <c r="G62" s="31"/>
      <c r="H62" s="31"/>
      <c r="I62" s="23"/>
      <c r="J62" s="23"/>
      <c r="K62" s="23"/>
      <c r="L62" s="96"/>
      <c r="M62" s="1"/>
      <c r="N62" s="4"/>
      <c r="O62" s="4"/>
      <c r="P62" s="29"/>
      <c r="Q62" s="4"/>
    </row>
    <row r="63" spans="1:17" x14ac:dyDescent="0.25">
      <c r="A63" s="86" t="s">
        <v>54</v>
      </c>
      <c r="B63" s="83" t="s">
        <v>83</v>
      </c>
      <c r="C63" s="17" t="s">
        <v>28</v>
      </c>
      <c r="D63" s="31">
        <v>701</v>
      </c>
      <c r="E63" s="31" t="s">
        <v>29</v>
      </c>
      <c r="F63" s="31">
        <v>13</v>
      </c>
      <c r="G63" s="31">
        <v>7330000000</v>
      </c>
      <c r="H63" s="31"/>
      <c r="I63" s="50">
        <f t="shared" ref="I63:J63" si="9">I66</f>
        <v>4155170.41</v>
      </c>
      <c r="J63" s="50">
        <f t="shared" si="9"/>
        <v>5427450.4100000001</v>
      </c>
      <c r="K63" s="23">
        <f>K66</f>
        <v>5427450.4100000001</v>
      </c>
      <c r="L63" s="94" t="s">
        <v>86</v>
      </c>
      <c r="M63" s="1"/>
      <c r="N63" s="4"/>
      <c r="O63" s="4"/>
      <c r="P63" s="29"/>
      <c r="Q63" s="4"/>
    </row>
    <row r="64" spans="1:17" x14ac:dyDescent="0.25">
      <c r="A64" s="86"/>
      <c r="B64" s="83"/>
      <c r="C64" s="17" t="s">
        <v>14</v>
      </c>
      <c r="D64" s="31"/>
      <c r="E64" s="31"/>
      <c r="F64" s="31"/>
      <c r="G64" s="31"/>
      <c r="H64" s="31"/>
      <c r="I64" s="23"/>
      <c r="J64" s="23"/>
      <c r="K64" s="23"/>
      <c r="L64" s="95"/>
      <c r="M64" s="1"/>
      <c r="N64" s="4"/>
      <c r="O64" s="4"/>
      <c r="P64" s="29"/>
      <c r="Q64" s="4"/>
    </row>
    <row r="65" spans="1:17" x14ac:dyDescent="0.25">
      <c r="A65" s="86"/>
      <c r="B65" s="83"/>
      <c r="C65" s="17" t="s">
        <v>15</v>
      </c>
      <c r="D65" s="31"/>
      <c r="E65" s="31"/>
      <c r="F65" s="31"/>
      <c r="G65" s="31"/>
      <c r="H65" s="31"/>
      <c r="I65" s="23"/>
      <c r="J65" s="23"/>
      <c r="K65" s="23"/>
      <c r="L65" s="95"/>
      <c r="M65" s="1"/>
      <c r="N65" s="4"/>
      <c r="O65" s="4"/>
      <c r="P65" s="29"/>
      <c r="Q65" s="4"/>
    </row>
    <row r="66" spans="1:17" x14ac:dyDescent="0.25">
      <c r="A66" s="86"/>
      <c r="B66" s="83"/>
      <c r="C66" s="17" t="s">
        <v>16</v>
      </c>
      <c r="D66" s="31">
        <v>701</v>
      </c>
      <c r="E66" s="31" t="s">
        <v>29</v>
      </c>
      <c r="F66" s="31">
        <v>13</v>
      </c>
      <c r="G66" s="31" t="s">
        <v>40</v>
      </c>
      <c r="H66" s="31" t="s">
        <v>34</v>
      </c>
      <c r="I66" s="50">
        <v>4155170.41</v>
      </c>
      <c r="J66" s="50">
        <v>5427450.4100000001</v>
      </c>
      <c r="K66" s="50">
        <v>5427450.4100000001</v>
      </c>
      <c r="L66" s="95"/>
      <c r="M66" s="1"/>
      <c r="N66" s="4"/>
      <c r="O66" s="4"/>
      <c r="P66" s="29"/>
      <c r="Q66" s="4"/>
    </row>
    <row r="67" spans="1:17" x14ac:dyDescent="0.25">
      <c r="A67" s="86"/>
      <c r="B67" s="83"/>
      <c r="C67" s="17" t="s">
        <v>17</v>
      </c>
      <c r="D67" s="31"/>
      <c r="E67" s="31"/>
      <c r="F67" s="31"/>
      <c r="G67" s="31"/>
      <c r="H67" s="31"/>
      <c r="I67" s="50"/>
      <c r="J67" s="23"/>
      <c r="K67" s="23"/>
      <c r="L67" s="95"/>
      <c r="M67" s="1"/>
      <c r="N67" s="4"/>
      <c r="O67" s="4"/>
      <c r="P67" s="29"/>
      <c r="Q67" s="4"/>
    </row>
    <row r="68" spans="1:17" x14ac:dyDescent="0.25">
      <c r="A68" s="86"/>
      <c r="B68" s="83"/>
      <c r="C68" s="17" t="s">
        <v>18</v>
      </c>
      <c r="D68" s="31"/>
      <c r="E68" s="31"/>
      <c r="F68" s="31"/>
      <c r="G68" s="31"/>
      <c r="H68" s="31"/>
      <c r="I68" s="50"/>
      <c r="J68" s="23"/>
      <c r="K68" s="23"/>
      <c r="L68" s="96"/>
      <c r="M68" s="1"/>
      <c r="N68" s="4"/>
      <c r="O68" s="4"/>
      <c r="P68" s="29"/>
      <c r="Q68" s="4"/>
    </row>
    <row r="69" spans="1:17" x14ac:dyDescent="0.25">
      <c r="A69" s="86" t="s">
        <v>55</v>
      </c>
      <c r="B69" s="83" t="s">
        <v>84</v>
      </c>
      <c r="C69" s="17" t="s">
        <v>28</v>
      </c>
      <c r="D69" s="31">
        <v>701</v>
      </c>
      <c r="E69" s="31" t="s">
        <v>29</v>
      </c>
      <c r="F69" s="31">
        <v>13</v>
      </c>
      <c r="G69" s="31">
        <v>7330000000</v>
      </c>
      <c r="H69" s="31"/>
      <c r="I69" s="50">
        <f t="shared" ref="I69:J69" si="10">I72</f>
        <v>2234096</v>
      </c>
      <c r="J69" s="50">
        <f t="shared" si="10"/>
        <v>2234096</v>
      </c>
      <c r="K69" s="23">
        <f>K72</f>
        <v>2234096</v>
      </c>
      <c r="L69" s="94" t="s">
        <v>87</v>
      </c>
      <c r="M69" s="1"/>
      <c r="N69" s="4"/>
      <c r="O69" s="4"/>
      <c r="P69" s="29"/>
      <c r="Q69" s="4"/>
    </row>
    <row r="70" spans="1:17" x14ac:dyDescent="0.25">
      <c r="A70" s="86"/>
      <c r="B70" s="83"/>
      <c r="C70" s="17" t="s">
        <v>14</v>
      </c>
      <c r="D70" s="31"/>
      <c r="E70" s="31"/>
      <c r="F70" s="31"/>
      <c r="G70" s="31"/>
      <c r="H70" s="31"/>
      <c r="I70" s="50"/>
      <c r="J70" s="23"/>
      <c r="K70" s="23"/>
      <c r="L70" s="95"/>
      <c r="M70" s="1"/>
      <c r="N70" s="4"/>
      <c r="O70" s="4"/>
      <c r="P70" s="29"/>
      <c r="Q70" s="4"/>
    </row>
    <row r="71" spans="1:17" x14ac:dyDescent="0.25">
      <c r="A71" s="86"/>
      <c r="B71" s="83"/>
      <c r="C71" s="17" t="s">
        <v>15</v>
      </c>
      <c r="D71" s="31"/>
      <c r="E71" s="31"/>
      <c r="F71" s="31"/>
      <c r="G71" s="31"/>
      <c r="H71" s="31"/>
      <c r="I71" s="50"/>
      <c r="J71" s="23"/>
      <c r="K71" s="23"/>
      <c r="L71" s="95"/>
      <c r="M71" s="1"/>
      <c r="N71" s="4"/>
      <c r="O71" s="4"/>
      <c r="P71" s="29"/>
      <c r="Q71" s="4"/>
    </row>
    <row r="72" spans="1:17" x14ac:dyDescent="0.25">
      <c r="A72" s="86"/>
      <c r="B72" s="83"/>
      <c r="C72" s="17" t="s">
        <v>16</v>
      </c>
      <c r="D72" s="31">
        <v>701</v>
      </c>
      <c r="E72" s="31" t="s">
        <v>29</v>
      </c>
      <c r="F72" s="31">
        <v>13</v>
      </c>
      <c r="G72" s="31" t="s">
        <v>41</v>
      </c>
      <c r="H72" s="31" t="s">
        <v>34</v>
      </c>
      <c r="I72" s="50">
        <v>2234096</v>
      </c>
      <c r="J72" s="50">
        <v>2234096</v>
      </c>
      <c r="K72" s="50">
        <v>2234096</v>
      </c>
      <c r="L72" s="95"/>
      <c r="M72" s="1"/>
      <c r="N72" s="4"/>
      <c r="O72" s="4"/>
      <c r="P72" s="29"/>
      <c r="Q72" s="4"/>
    </row>
    <row r="73" spans="1:17" x14ac:dyDescent="0.25">
      <c r="A73" s="86"/>
      <c r="B73" s="83"/>
      <c r="C73" s="17" t="s">
        <v>17</v>
      </c>
      <c r="D73" s="31"/>
      <c r="E73" s="31"/>
      <c r="F73" s="31"/>
      <c r="G73" s="31"/>
      <c r="H73" s="31"/>
      <c r="I73" s="50"/>
      <c r="J73" s="23"/>
      <c r="K73" s="23"/>
      <c r="L73" s="95"/>
      <c r="M73" s="1"/>
      <c r="N73" s="4"/>
      <c r="O73" s="4"/>
      <c r="P73" s="29"/>
      <c r="Q73" s="4"/>
    </row>
    <row r="74" spans="1:17" x14ac:dyDescent="0.25">
      <c r="A74" s="86"/>
      <c r="B74" s="83"/>
      <c r="C74" s="17" t="s">
        <v>18</v>
      </c>
      <c r="D74" s="31"/>
      <c r="E74" s="31"/>
      <c r="F74" s="31"/>
      <c r="G74" s="31"/>
      <c r="H74" s="31"/>
      <c r="I74" s="50"/>
      <c r="J74" s="23"/>
      <c r="K74" s="23"/>
      <c r="L74" s="96"/>
      <c r="M74" s="1"/>
      <c r="N74" s="4"/>
      <c r="O74" s="4"/>
      <c r="P74" s="29"/>
      <c r="Q74" s="4"/>
    </row>
    <row r="75" spans="1:17" x14ac:dyDescent="0.25">
      <c r="A75" s="86" t="s">
        <v>79</v>
      </c>
      <c r="B75" s="83" t="s">
        <v>85</v>
      </c>
      <c r="C75" s="17" t="s">
        <v>28</v>
      </c>
      <c r="D75" s="31">
        <v>701</v>
      </c>
      <c r="E75" s="31" t="s">
        <v>29</v>
      </c>
      <c r="F75" s="31">
        <v>13</v>
      </c>
      <c r="G75" s="31">
        <v>7330000000</v>
      </c>
      <c r="H75" s="31"/>
      <c r="I75" s="50">
        <f t="shared" ref="I75:K75" si="11">I78</f>
        <v>4113189.13</v>
      </c>
      <c r="J75" s="50">
        <f t="shared" si="11"/>
        <v>2314101.4300000002</v>
      </c>
      <c r="K75" s="50">
        <f t="shared" si="11"/>
        <v>2314101.4300000002</v>
      </c>
      <c r="L75" s="94" t="s">
        <v>86</v>
      </c>
      <c r="M75" s="1"/>
      <c r="N75" s="4"/>
      <c r="O75" s="4"/>
      <c r="P75" s="29"/>
      <c r="Q75" s="4"/>
    </row>
    <row r="76" spans="1:17" x14ac:dyDescent="0.25">
      <c r="A76" s="86"/>
      <c r="B76" s="83"/>
      <c r="C76" s="17" t="s">
        <v>14</v>
      </c>
      <c r="D76" s="31"/>
      <c r="E76" s="31"/>
      <c r="F76" s="31"/>
      <c r="G76" s="31"/>
      <c r="H76" s="31"/>
      <c r="I76" s="50"/>
      <c r="J76" s="23"/>
      <c r="K76" s="23"/>
      <c r="L76" s="95"/>
      <c r="M76" s="1"/>
      <c r="N76" s="4"/>
      <c r="O76" s="4"/>
      <c r="P76" s="29"/>
      <c r="Q76" s="4"/>
    </row>
    <row r="77" spans="1:17" x14ac:dyDescent="0.25">
      <c r="A77" s="86"/>
      <c r="B77" s="83"/>
      <c r="C77" s="17" t="s">
        <v>15</v>
      </c>
      <c r="D77" s="31"/>
      <c r="E77" s="31"/>
      <c r="F77" s="31"/>
      <c r="G77" s="31"/>
      <c r="H77" s="31"/>
      <c r="I77" s="50"/>
      <c r="J77" s="23"/>
      <c r="K77" s="23"/>
      <c r="L77" s="95"/>
      <c r="M77" s="1"/>
      <c r="N77" s="4"/>
      <c r="O77" s="4"/>
      <c r="P77" s="29"/>
      <c r="Q77" s="4"/>
    </row>
    <row r="78" spans="1:17" x14ac:dyDescent="0.25">
      <c r="A78" s="86"/>
      <c r="B78" s="83"/>
      <c r="C78" s="17" t="s">
        <v>16</v>
      </c>
      <c r="D78" s="31">
        <v>701</v>
      </c>
      <c r="E78" s="31" t="s">
        <v>29</v>
      </c>
      <c r="F78" s="31">
        <v>13</v>
      </c>
      <c r="G78" s="31" t="s">
        <v>42</v>
      </c>
      <c r="H78" s="31" t="s">
        <v>34</v>
      </c>
      <c r="I78" s="50">
        <v>4113189.13</v>
      </c>
      <c r="J78" s="50">
        <v>2314101.4300000002</v>
      </c>
      <c r="K78" s="50">
        <v>2314101.4300000002</v>
      </c>
      <c r="L78" s="95"/>
      <c r="M78" s="1"/>
      <c r="N78" s="4"/>
      <c r="O78" s="4"/>
      <c r="P78" s="4"/>
      <c r="Q78" s="4"/>
    </row>
    <row r="79" spans="1:17" x14ac:dyDescent="0.25">
      <c r="A79" s="86"/>
      <c r="B79" s="83"/>
      <c r="C79" s="17" t="s">
        <v>17</v>
      </c>
      <c r="D79" s="31"/>
      <c r="E79" s="31"/>
      <c r="F79" s="31"/>
      <c r="G79" s="31"/>
      <c r="H79" s="31"/>
      <c r="I79" s="50"/>
      <c r="J79" s="23"/>
      <c r="K79" s="23"/>
      <c r="L79" s="95"/>
      <c r="M79" s="1"/>
      <c r="N79" s="4"/>
      <c r="O79" s="4"/>
      <c r="P79" s="4"/>
      <c r="Q79" s="4"/>
    </row>
    <row r="80" spans="1:17" x14ac:dyDescent="0.25">
      <c r="A80" s="86"/>
      <c r="B80" s="83"/>
      <c r="C80" s="17" t="s">
        <v>18</v>
      </c>
      <c r="D80" s="31"/>
      <c r="E80" s="31"/>
      <c r="F80" s="31"/>
      <c r="G80" s="31"/>
      <c r="H80" s="31"/>
      <c r="I80" s="23"/>
      <c r="J80" s="23"/>
      <c r="K80" s="23"/>
      <c r="L80" s="96"/>
      <c r="M80" s="1"/>
      <c r="N80" s="4"/>
      <c r="O80" s="4"/>
      <c r="P80" s="4"/>
      <c r="Q80" s="4"/>
    </row>
    <row r="81" spans="1:17" s="19" customFormat="1" x14ac:dyDescent="0.25">
      <c r="A81" s="106" t="s">
        <v>56</v>
      </c>
      <c r="B81" s="84" t="s">
        <v>60</v>
      </c>
      <c r="C81" s="6" t="s">
        <v>28</v>
      </c>
      <c r="D81" s="55">
        <v>701</v>
      </c>
      <c r="E81" s="55" t="s">
        <v>29</v>
      </c>
      <c r="F81" s="55">
        <v>13</v>
      </c>
      <c r="G81" s="55">
        <v>7330000000</v>
      </c>
      <c r="H81" s="55"/>
      <c r="I81" s="15">
        <f>I82+I83+I84</f>
        <v>5726194.2999999998</v>
      </c>
      <c r="J81" s="15">
        <f t="shared" ref="J81:K81" si="12">J82+J83+J84</f>
        <v>5267500</v>
      </c>
      <c r="K81" s="15">
        <f t="shared" si="12"/>
        <v>5267500</v>
      </c>
      <c r="L81" s="94" t="s">
        <v>86</v>
      </c>
      <c r="M81" s="1"/>
      <c r="N81" s="4"/>
      <c r="O81" s="4"/>
      <c r="P81" s="4"/>
      <c r="Q81" s="4"/>
    </row>
    <row r="82" spans="1:17" s="19" customFormat="1" x14ac:dyDescent="0.25">
      <c r="A82" s="106"/>
      <c r="B82" s="84"/>
      <c r="C82" s="6" t="s">
        <v>14</v>
      </c>
      <c r="D82" s="63"/>
      <c r="E82" s="63"/>
      <c r="F82" s="63"/>
      <c r="G82" s="63"/>
      <c r="H82" s="63"/>
      <c r="I82" s="15"/>
      <c r="J82" s="15"/>
      <c r="K82" s="15"/>
      <c r="L82" s="95"/>
      <c r="M82" s="1"/>
      <c r="N82" s="4"/>
      <c r="O82" s="4"/>
      <c r="P82" s="4"/>
      <c r="Q82" s="4"/>
    </row>
    <row r="83" spans="1:17" s="19" customFormat="1" x14ac:dyDescent="0.25">
      <c r="A83" s="106"/>
      <c r="B83" s="84"/>
      <c r="C83" s="6" t="s">
        <v>15</v>
      </c>
      <c r="D83" s="55"/>
      <c r="E83" s="55"/>
      <c r="F83" s="55"/>
      <c r="G83" s="55"/>
      <c r="H83" s="55"/>
      <c r="I83" s="15"/>
      <c r="J83" s="15"/>
      <c r="K83" s="15"/>
      <c r="L83" s="95"/>
      <c r="M83" s="1"/>
      <c r="N83" s="4"/>
      <c r="O83" s="4"/>
      <c r="P83" s="4"/>
      <c r="Q83" s="4"/>
    </row>
    <row r="84" spans="1:17" s="19" customFormat="1" x14ac:dyDescent="0.25">
      <c r="A84" s="106"/>
      <c r="B84" s="84"/>
      <c r="C84" s="6" t="s">
        <v>16</v>
      </c>
      <c r="D84" s="55">
        <v>701</v>
      </c>
      <c r="E84" s="55" t="s">
        <v>29</v>
      </c>
      <c r="F84" s="55">
        <v>13</v>
      </c>
      <c r="G84" s="55">
        <v>7330000000</v>
      </c>
      <c r="H84" s="55" t="s">
        <v>34</v>
      </c>
      <c r="I84" s="15">
        <f>I87+I94+I103</f>
        <v>5726194.2999999998</v>
      </c>
      <c r="J84" s="15">
        <f t="shared" ref="J84:K84" si="13">J90+J97+J103</f>
        <v>5267500</v>
      </c>
      <c r="K84" s="15">
        <f t="shared" si="13"/>
        <v>5267500</v>
      </c>
      <c r="L84" s="95"/>
      <c r="M84" s="1"/>
      <c r="N84" s="4"/>
      <c r="O84" s="4"/>
      <c r="P84" s="4"/>
      <c r="Q84" s="4"/>
    </row>
    <row r="85" spans="1:17" s="19" customFormat="1" x14ac:dyDescent="0.25">
      <c r="A85" s="106"/>
      <c r="B85" s="84"/>
      <c r="C85" s="6" t="s">
        <v>17</v>
      </c>
      <c r="D85" s="55"/>
      <c r="E85" s="55"/>
      <c r="F85" s="55"/>
      <c r="G85" s="55"/>
      <c r="H85" s="55"/>
      <c r="I85" s="15"/>
      <c r="J85" s="15"/>
      <c r="K85" s="15"/>
      <c r="L85" s="95"/>
      <c r="M85" s="1"/>
      <c r="N85" s="4"/>
      <c r="O85" s="4"/>
      <c r="P85" s="4"/>
      <c r="Q85" s="4"/>
    </row>
    <row r="86" spans="1:17" s="19" customFormat="1" x14ac:dyDescent="0.25">
      <c r="A86" s="106"/>
      <c r="B86" s="84"/>
      <c r="C86" s="6" t="s">
        <v>18</v>
      </c>
      <c r="D86" s="55"/>
      <c r="E86" s="55"/>
      <c r="F86" s="55"/>
      <c r="G86" s="55"/>
      <c r="H86" s="55"/>
      <c r="I86" s="15"/>
      <c r="J86" s="15"/>
      <c r="K86" s="15"/>
      <c r="L86" s="96"/>
      <c r="M86" s="1"/>
      <c r="N86" s="4"/>
      <c r="O86" s="4"/>
      <c r="P86" s="4"/>
      <c r="Q86" s="4"/>
    </row>
    <row r="87" spans="1:17" x14ac:dyDescent="0.25">
      <c r="A87" s="86" t="s">
        <v>62</v>
      </c>
      <c r="B87" s="83" t="s">
        <v>68</v>
      </c>
      <c r="C87" s="17" t="s">
        <v>28</v>
      </c>
      <c r="D87" s="31">
        <v>701</v>
      </c>
      <c r="E87" s="31" t="s">
        <v>29</v>
      </c>
      <c r="F87" s="31">
        <v>13</v>
      </c>
      <c r="G87" s="31">
        <v>7330000000</v>
      </c>
      <c r="H87" s="31"/>
      <c r="I87" s="50">
        <f t="shared" ref="I87:J87" si="14">I90</f>
        <v>50000</v>
      </c>
      <c r="J87" s="50">
        <f t="shared" si="14"/>
        <v>50000</v>
      </c>
      <c r="K87" s="23">
        <f>K90</f>
        <v>50000</v>
      </c>
      <c r="L87" s="94" t="s">
        <v>86</v>
      </c>
      <c r="M87" s="1"/>
      <c r="N87" s="4"/>
      <c r="O87" s="4"/>
      <c r="P87" s="4"/>
      <c r="Q87" s="4"/>
    </row>
    <row r="88" spans="1:17" x14ac:dyDescent="0.25">
      <c r="A88" s="86"/>
      <c r="B88" s="83"/>
      <c r="C88" s="17" t="s">
        <v>14</v>
      </c>
      <c r="D88" s="31"/>
      <c r="E88" s="31"/>
      <c r="F88" s="31"/>
      <c r="G88" s="31"/>
      <c r="H88" s="31"/>
      <c r="I88" s="23"/>
      <c r="J88" s="23"/>
      <c r="K88" s="23"/>
      <c r="L88" s="95"/>
      <c r="M88" s="1"/>
      <c r="N88" s="4"/>
      <c r="O88" s="4"/>
      <c r="P88" s="4"/>
      <c r="Q88" s="4"/>
    </row>
    <row r="89" spans="1:17" x14ac:dyDescent="0.25">
      <c r="A89" s="86"/>
      <c r="B89" s="83"/>
      <c r="C89" s="17" t="s">
        <v>15</v>
      </c>
      <c r="D89" s="31"/>
      <c r="E89" s="31"/>
      <c r="F89" s="31"/>
      <c r="G89" s="31"/>
      <c r="H89" s="31"/>
      <c r="I89" s="23"/>
      <c r="J89" s="23"/>
      <c r="K89" s="23"/>
      <c r="L89" s="95"/>
      <c r="M89" s="1"/>
      <c r="N89" s="4"/>
      <c r="O89" s="4"/>
      <c r="P89" s="4"/>
      <c r="Q89" s="4"/>
    </row>
    <row r="90" spans="1:17" ht="157.5" customHeight="1" x14ac:dyDescent="0.25">
      <c r="A90" s="86"/>
      <c r="B90" s="83"/>
      <c r="C90" s="66" t="s">
        <v>16</v>
      </c>
      <c r="D90" s="71">
        <v>701</v>
      </c>
      <c r="E90" s="71" t="s">
        <v>29</v>
      </c>
      <c r="F90" s="71">
        <v>13</v>
      </c>
      <c r="G90" s="71" t="s">
        <v>44</v>
      </c>
      <c r="H90" s="71" t="s">
        <v>34</v>
      </c>
      <c r="I90" s="74">
        <v>50000</v>
      </c>
      <c r="J90" s="74">
        <v>50000</v>
      </c>
      <c r="K90" s="74">
        <v>50000</v>
      </c>
      <c r="L90" s="95"/>
      <c r="M90" s="7" t="s">
        <v>8</v>
      </c>
      <c r="N90" s="5" t="s">
        <v>6</v>
      </c>
      <c r="O90" s="32">
        <v>9075000</v>
      </c>
      <c r="P90" s="32">
        <v>9100000</v>
      </c>
      <c r="Q90" s="23">
        <v>9200000</v>
      </c>
    </row>
    <row r="91" spans="1:17" s="19" customFormat="1" ht="117.75" customHeight="1" x14ac:dyDescent="0.25">
      <c r="A91" s="86"/>
      <c r="B91" s="83"/>
      <c r="C91" s="67"/>
      <c r="D91" s="73"/>
      <c r="E91" s="73"/>
      <c r="F91" s="73"/>
      <c r="G91" s="73"/>
      <c r="H91" s="73"/>
      <c r="I91" s="76"/>
      <c r="J91" s="76"/>
      <c r="K91" s="76"/>
      <c r="L91" s="95"/>
      <c r="M91" s="7" t="s">
        <v>9</v>
      </c>
      <c r="N91" s="5" t="s">
        <v>6</v>
      </c>
      <c r="O91" s="32">
        <v>1100000</v>
      </c>
      <c r="P91" s="32">
        <v>1200000</v>
      </c>
      <c r="Q91" s="23">
        <v>1300000</v>
      </c>
    </row>
    <row r="92" spans="1:17" x14ac:dyDescent="0.25">
      <c r="A92" s="86"/>
      <c r="B92" s="83"/>
      <c r="C92" s="17" t="s">
        <v>17</v>
      </c>
      <c r="D92" s="33"/>
      <c r="E92" s="33"/>
      <c r="F92" s="33"/>
      <c r="G92" s="33"/>
      <c r="H92" s="33"/>
      <c r="I92" s="32"/>
      <c r="J92" s="32"/>
      <c r="K92" s="32"/>
      <c r="L92" s="95"/>
      <c r="M92" s="41"/>
      <c r="N92" s="40"/>
      <c r="O92" s="40"/>
      <c r="P92" s="40"/>
      <c r="Q92" s="40"/>
    </row>
    <row r="93" spans="1:17" x14ac:dyDescent="0.25">
      <c r="A93" s="86"/>
      <c r="B93" s="83"/>
      <c r="C93" s="17" t="s">
        <v>18</v>
      </c>
      <c r="D93" s="33"/>
      <c r="E93" s="33"/>
      <c r="F93" s="33"/>
      <c r="G93" s="33"/>
      <c r="H93" s="33"/>
      <c r="I93" s="32"/>
      <c r="J93" s="32"/>
      <c r="K93" s="32"/>
      <c r="L93" s="96"/>
      <c r="M93" s="41"/>
      <c r="N93" s="40"/>
      <c r="O93" s="40"/>
      <c r="P93" s="40"/>
      <c r="Q93" s="40"/>
    </row>
    <row r="94" spans="1:17" x14ac:dyDescent="0.25">
      <c r="A94" s="97" t="s">
        <v>63</v>
      </c>
      <c r="B94" s="83" t="s">
        <v>69</v>
      </c>
      <c r="C94" s="17" t="s">
        <v>28</v>
      </c>
      <c r="D94" s="31">
        <v>701</v>
      </c>
      <c r="E94" s="31" t="s">
        <v>29</v>
      </c>
      <c r="F94" s="31">
        <v>13</v>
      </c>
      <c r="G94" s="31">
        <v>7330000000</v>
      </c>
      <c r="H94" s="33"/>
      <c r="I94" s="50">
        <f t="shared" ref="I94:J94" si="15">I97</f>
        <v>250000</v>
      </c>
      <c r="J94" s="50">
        <f t="shared" si="15"/>
        <v>250000</v>
      </c>
      <c r="K94" s="23">
        <f>K97</f>
        <v>250000</v>
      </c>
      <c r="L94" s="100" t="s">
        <v>86</v>
      </c>
      <c r="M94" s="66" t="s">
        <v>7</v>
      </c>
      <c r="N94" s="94" t="s">
        <v>2</v>
      </c>
      <c r="O94" s="113">
        <v>26330000</v>
      </c>
      <c r="P94" s="113">
        <v>26400000</v>
      </c>
      <c r="Q94" s="107">
        <v>26450000</v>
      </c>
    </row>
    <row r="95" spans="1:17" ht="15" customHeight="1" x14ac:dyDescent="0.25">
      <c r="A95" s="97"/>
      <c r="B95" s="83"/>
      <c r="C95" s="17" t="s">
        <v>14</v>
      </c>
      <c r="D95" s="33"/>
      <c r="E95" s="33"/>
      <c r="F95" s="33"/>
      <c r="G95" s="33"/>
      <c r="H95" s="33"/>
      <c r="I95" s="32"/>
      <c r="J95" s="32"/>
      <c r="K95" s="32"/>
      <c r="L95" s="101"/>
      <c r="M95" s="99"/>
      <c r="N95" s="95"/>
      <c r="O95" s="114"/>
      <c r="P95" s="114"/>
      <c r="Q95" s="108"/>
    </row>
    <row r="96" spans="1:17" x14ac:dyDescent="0.25">
      <c r="A96" s="97"/>
      <c r="B96" s="83"/>
      <c r="C96" s="17" t="s">
        <v>15</v>
      </c>
      <c r="D96" s="33"/>
      <c r="E96" s="33"/>
      <c r="F96" s="33"/>
      <c r="G96" s="33"/>
      <c r="H96" s="33"/>
      <c r="I96" s="32"/>
      <c r="J96" s="32"/>
      <c r="K96" s="32"/>
      <c r="L96" s="101"/>
      <c r="M96" s="99"/>
      <c r="N96" s="95"/>
      <c r="O96" s="114"/>
      <c r="P96" s="114"/>
      <c r="Q96" s="108"/>
    </row>
    <row r="97" spans="1:17" ht="15" customHeight="1" x14ac:dyDescent="0.25">
      <c r="A97" s="97"/>
      <c r="B97" s="83"/>
      <c r="C97" s="17" t="s">
        <v>16</v>
      </c>
      <c r="D97" s="31">
        <v>701</v>
      </c>
      <c r="E97" s="31" t="s">
        <v>29</v>
      </c>
      <c r="F97" s="31">
        <v>13</v>
      </c>
      <c r="G97" s="31" t="s">
        <v>43</v>
      </c>
      <c r="H97" s="31" t="s">
        <v>34</v>
      </c>
      <c r="I97" s="49">
        <v>250000</v>
      </c>
      <c r="J97" s="49">
        <v>250000</v>
      </c>
      <c r="K97" s="49">
        <v>250000</v>
      </c>
      <c r="L97" s="101"/>
      <c r="M97" s="99"/>
      <c r="N97" s="95"/>
      <c r="O97" s="114"/>
      <c r="P97" s="114"/>
      <c r="Q97" s="108"/>
    </row>
    <row r="98" spans="1:17" x14ac:dyDescent="0.25">
      <c r="A98" s="97"/>
      <c r="B98" s="83"/>
      <c r="C98" s="17" t="s">
        <v>17</v>
      </c>
      <c r="D98" s="33"/>
      <c r="E98" s="33"/>
      <c r="F98" s="33"/>
      <c r="G98" s="33"/>
      <c r="H98" s="33"/>
      <c r="I98" s="23"/>
      <c r="J98" s="23"/>
      <c r="K98" s="23"/>
      <c r="L98" s="101"/>
      <c r="M98" s="99"/>
      <c r="N98" s="95"/>
      <c r="O98" s="114"/>
      <c r="P98" s="114"/>
      <c r="Q98" s="108"/>
    </row>
    <row r="99" spans="1:17" x14ac:dyDescent="0.25">
      <c r="A99" s="97"/>
      <c r="B99" s="83"/>
      <c r="C99" s="17" t="s">
        <v>18</v>
      </c>
      <c r="D99" s="33"/>
      <c r="E99" s="33"/>
      <c r="F99" s="33"/>
      <c r="G99" s="33"/>
      <c r="H99" s="33"/>
      <c r="I99" s="32"/>
      <c r="J99" s="32"/>
      <c r="K99" s="32"/>
      <c r="L99" s="102"/>
      <c r="M99" s="99"/>
      <c r="N99" s="95"/>
      <c r="O99" s="115"/>
      <c r="P99" s="115"/>
      <c r="Q99" s="108"/>
    </row>
    <row r="100" spans="1:17" x14ac:dyDescent="0.25">
      <c r="A100" s="97" t="s">
        <v>64</v>
      </c>
      <c r="B100" s="83" t="s">
        <v>70</v>
      </c>
      <c r="C100" s="17" t="s">
        <v>28</v>
      </c>
      <c r="D100" s="31">
        <v>701</v>
      </c>
      <c r="E100" s="31" t="s">
        <v>29</v>
      </c>
      <c r="F100" s="31">
        <v>13</v>
      </c>
      <c r="G100" s="31"/>
      <c r="H100" s="33"/>
      <c r="I100" s="50">
        <f>I101+I102+I103</f>
        <v>5576756.8300000001</v>
      </c>
      <c r="J100" s="50">
        <f>J101+J102+J103</f>
        <v>4967500</v>
      </c>
      <c r="K100" s="50">
        <f>K101+K102+K103</f>
        <v>4967500</v>
      </c>
      <c r="L100" s="100" t="s">
        <v>86</v>
      </c>
      <c r="M100" s="41"/>
      <c r="N100" s="40"/>
      <c r="O100" s="40"/>
      <c r="P100" s="40"/>
      <c r="Q100" s="40"/>
    </row>
    <row r="101" spans="1:17" x14ac:dyDescent="0.25">
      <c r="A101" s="97"/>
      <c r="B101" s="83"/>
      <c r="C101" s="17" t="s">
        <v>14</v>
      </c>
      <c r="D101" s="64" t="s">
        <v>75</v>
      </c>
      <c r="E101" s="64" t="s">
        <v>29</v>
      </c>
      <c r="F101" s="64" t="s">
        <v>91</v>
      </c>
      <c r="G101" s="64" t="s">
        <v>92</v>
      </c>
      <c r="H101" s="33" t="s">
        <v>34</v>
      </c>
      <c r="I101" s="32">
        <v>141528.78</v>
      </c>
      <c r="J101" s="32"/>
      <c r="K101" s="32"/>
      <c r="L101" s="101"/>
      <c r="M101" s="41"/>
      <c r="N101" s="40"/>
      <c r="O101" s="40"/>
      <c r="P101" s="40"/>
      <c r="Q101" s="40"/>
    </row>
    <row r="102" spans="1:17" x14ac:dyDescent="0.25">
      <c r="A102" s="97"/>
      <c r="B102" s="83"/>
      <c r="C102" s="17" t="s">
        <v>15</v>
      </c>
      <c r="D102" s="33" t="s">
        <v>75</v>
      </c>
      <c r="E102" s="33" t="s">
        <v>29</v>
      </c>
      <c r="F102" s="33" t="s">
        <v>91</v>
      </c>
      <c r="G102" s="33" t="s">
        <v>92</v>
      </c>
      <c r="H102" s="33" t="s">
        <v>34</v>
      </c>
      <c r="I102" s="50">
        <v>9033.75</v>
      </c>
      <c r="J102" s="32"/>
      <c r="K102" s="32"/>
      <c r="L102" s="101"/>
      <c r="M102" s="41"/>
      <c r="N102" s="40"/>
      <c r="O102" s="40"/>
      <c r="P102" s="40"/>
      <c r="Q102" s="40"/>
    </row>
    <row r="103" spans="1:17" x14ac:dyDescent="0.25">
      <c r="A103" s="97"/>
      <c r="B103" s="83"/>
      <c r="C103" s="17" t="s">
        <v>16</v>
      </c>
      <c r="D103" s="31">
        <v>701</v>
      </c>
      <c r="E103" s="31" t="s">
        <v>29</v>
      </c>
      <c r="F103" s="31">
        <v>13</v>
      </c>
      <c r="G103" s="31" t="s">
        <v>45</v>
      </c>
      <c r="H103" s="31" t="s">
        <v>34</v>
      </c>
      <c r="I103" s="49">
        <v>5426194.2999999998</v>
      </c>
      <c r="J103" s="49">
        <v>4967500</v>
      </c>
      <c r="K103" s="49">
        <v>4967500</v>
      </c>
      <c r="L103" s="101"/>
      <c r="M103" s="41"/>
      <c r="N103" s="40"/>
      <c r="O103" s="40"/>
      <c r="P103" s="40"/>
      <c r="Q103" s="40"/>
    </row>
    <row r="104" spans="1:17" x14ac:dyDescent="0.25">
      <c r="A104" s="97"/>
      <c r="B104" s="83"/>
      <c r="C104" s="17" t="s">
        <v>17</v>
      </c>
      <c r="D104" s="31"/>
      <c r="E104" s="31"/>
      <c r="F104" s="31"/>
      <c r="G104" s="31"/>
      <c r="H104" s="31"/>
      <c r="I104" s="23"/>
      <c r="J104" s="23"/>
      <c r="K104" s="23"/>
      <c r="L104" s="101"/>
      <c r="M104" s="41"/>
      <c r="N104" s="40"/>
      <c r="O104" s="40"/>
      <c r="P104" s="40"/>
      <c r="Q104" s="40"/>
    </row>
    <row r="105" spans="1:17" x14ac:dyDescent="0.25">
      <c r="A105" s="97"/>
      <c r="B105" s="83"/>
      <c r="C105" s="17" t="s">
        <v>18</v>
      </c>
      <c r="D105" s="31"/>
      <c r="E105" s="31"/>
      <c r="F105" s="31"/>
      <c r="G105" s="31"/>
      <c r="H105" s="31"/>
      <c r="I105" s="23"/>
      <c r="J105" s="23"/>
      <c r="K105" s="23"/>
      <c r="L105" s="102"/>
      <c r="M105" s="41"/>
      <c r="N105" s="40"/>
      <c r="O105" s="40"/>
      <c r="P105" s="40"/>
      <c r="Q105" s="40"/>
    </row>
    <row r="106" spans="1:17" ht="15" customHeight="1" x14ac:dyDescent="0.25">
      <c r="A106" s="97" t="s">
        <v>65</v>
      </c>
      <c r="B106" s="84" t="s">
        <v>67</v>
      </c>
      <c r="C106" s="6" t="s">
        <v>28</v>
      </c>
      <c r="D106" s="31">
        <v>701</v>
      </c>
      <c r="E106" s="31" t="s">
        <v>29</v>
      </c>
      <c r="F106" s="31">
        <v>13</v>
      </c>
      <c r="G106" s="31" t="s">
        <v>35</v>
      </c>
      <c r="H106" s="31"/>
      <c r="I106" s="15">
        <f>SUM(I108:I113)</f>
        <v>43050371.140000001</v>
      </c>
      <c r="J106" s="15">
        <f t="shared" ref="J106:K106" si="16">J109+J110+J111+J112+J113</f>
        <v>41046132.960000001</v>
      </c>
      <c r="K106" s="15">
        <f t="shared" si="16"/>
        <v>41046132.960000001</v>
      </c>
      <c r="L106" s="100" t="s">
        <v>86</v>
      </c>
      <c r="M106" s="41"/>
      <c r="N106" s="40"/>
      <c r="O106" s="40"/>
      <c r="P106" s="40"/>
      <c r="Q106" s="40"/>
    </row>
    <row r="107" spans="1:17" x14ac:dyDescent="0.25">
      <c r="A107" s="97"/>
      <c r="B107" s="84"/>
      <c r="C107" s="6" t="s">
        <v>14</v>
      </c>
      <c r="D107" s="31"/>
      <c r="E107" s="31"/>
      <c r="F107" s="31"/>
      <c r="G107" s="31"/>
      <c r="H107" s="31"/>
      <c r="I107" s="23"/>
      <c r="J107" s="23"/>
      <c r="K107" s="15"/>
      <c r="L107" s="101"/>
      <c r="M107" s="41"/>
      <c r="N107" s="40"/>
      <c r="O107" s="40"/>
      <c r="P107" s="40"/>
      <c r="Q107" s="40"/>
    </row>
    <row r="108" spans="1:17" s="19" customFormat="1" x14ac:dyDescent="0.25">
      <c r="A108" s="97"/>
      <c r="B108" s="84"/>
      <c r="C108" s="68" t="s">
        <v>15</v>
      </c>
      <c r="D108" s="65" t="s">
        <v>75</v>
      </c>
      <c r="E108" s="65" t="s">
        <v>29</v>
      </c>
      <c r="F108" s="65" t="s">
        <v>91</v>
      </c>
      <c r="G108" s="65" t="s">
        <v>46</v>
      </c>
      <c r="H108" s="65" t="s">
        <v>34</v>
      </c>
      <c r="I108" s="15">
        <f t="shared" ref="I108:I113" si="17">I118</f>
        <v>16818.18</v>
      </c>
      <c r="J108" s="50"/>
      <c r="K108" s="15"/>
      <c r="L108" s="101"/>
      <c r="M108" s="41"/>
      <c r="N108" s="40"/>
      <c r="O108" s="40"/>
      <c r="P108" s="40"/>
      <c r="Q108" s="40"/>
    </row>
    <row r="109" spans="1:17" x14ac:dyDescent="0.25">
      <c r="A109" s="97"/>
      <c r="B109" s="84"/>
      <c r="C109" s="69"/>
      <c r="D109" s="62" t="s">
        <v>75</v>
      </c>
      <c r="E109" s="62" t="s">
        <v>29</v>
      </c>
      <c r="F109" s="62" t="s">
        <v>91</v>
      </c>
      <c r="G109" s="62" t="s">
        <v>46</v>
      </c>
      <c r="H109" s="62" t="s">
        <v>36</v>
      </c>
      <c r="I109" s="15">
        <f t="shared" si="17"/>
        <v>677940</v>
      </c>
      <c r="J109" s="23"/>
      <c r="K109" s="15"/>
      <c r="L109" s="101"/>
      <c r="M109" s="41"/>
      <c r="N109" s="40"/>
      <c r="O109" s="40"/>
      <c r="P109" s="40"/>
      <c r="Q109" s="40"/>
    </row>
    <row r="110" spans="1:17" x14ac:dyDescent="0.25">
      <c r="A110" s="97"/>
      <c r="B110" s="84"/>
      <c r="C110" s="68" t="s">
        <v>16</v>
      </c>
      <c r="D110" s="31">
        <v>701</v>
      </c>
      <c r="E110" s="31" t="s">
        <v>29</v>
      </c>
      <c r="F110" s="31">
        <v>13</v>
      </c>
      <c r="G110" s="31" t="s">
        <v>46</v>
      </c>
      <c r="H110" s="31" t="s">
        <v>36</v>
      </c>
      <c r="I110" s="15">
        <f t="shared" si="17"/>
        <v>37635314.32</v>
      </c>
      <c r="J110" s="15">
        <f t="shared" ref="J110" si="18">J120</f>
        <v>37635314.32</v>
      </c>
      <c r="K110" s="15">
        <f>K120</f>
        <v>37635314.32</v>
      </c>
      <c r="L110" s="101"/>
      <c r="M110" s="41"/>
      <c r="N110" s="40"/>
      <c r="O110" s="40"/>
      <c r="P110" s="40"/>
      <c r="Q110" s="40"/>
    </row>
    <row r="111" spans="1:17" s="19" customFormat="1" x14ac:dyDescent="0.25">
      <c r="A111" s="97"/>
      <c r="B111" s="84"/>
      <c r="C111" s="98"/>
      <c r="D111" s="31">
        <v>701</v>
      </c>
      <c r="E111" s="31" t="s">
        <v>29</v>
      </c>
      <c r="F111" s="31">
        <v>13</v>
      </c>
      <c r="G111" s="31" t="s">
        <v>46</v>
      </c>
      <c r="H111" s="31" t="s">
        <v>34</v>
      </c>
      <c r="I111" s="15">
        <f t="shared" si="17"/>
        <v>4454848.6399999997</v>
      </c>
      <c r="J111" s="15">
        <f t="shared" ref="J111" si="19">J121</f>
        <v>3182568.64</v>
      </c>
      <c r="K111" s="15">
        <f>K121</f>
        <v>3182568.64</v>
      </c>
      <c r="L111" s="101"/>
      <c r="M111" s="41"/>
      <c r="N111" s="40"/>
      <c r="O111" s="40"/>
      <c r="P111" s="40"/>
      <c r="Q111" s="40"/>
    </row>
    <row r="112" spans="1:17" s="19" customFormat="1" x14ac:dyDescent="0.25">
      <c r="A112" s="97"/>
      <c r="B112" s="84"/>
      <c r="C112" s="98"/>
      <c r="D112" s="31">
        <v>701</v>
      </c>
      <c r="E112" s="31" t="s">
        <v>29</v>
      </c>
      <c r="F112" s="31">
        <v>13</v>
      </c>
      <c r="G112" s="31" t="s">
        <v>46</v>
      </c>
      <c r="H112" s="31" t="s">
        <v>33</v>
      </c>
      <c r="I112" s="15">
        <f t="shared" si="17"/>
        <v>42200</v>
      </c>
      <c r="J112" s="15">
        <f t="shared" ref="J112:K113" si="20">J122</f>
        <v>5000</v>
      </c>
      <c r="K112" s="15">
        <f>K122</f>
        <v>5000</v>
      </c>
      <c r="L112" s="101"/>
      <c r="M112" s="41"/>
      <c r="N112" s="40"/>
      <c r="O112" s="40"/>
      <c r="P112" s="40"/>
      <c r="Q112" s="40"/>
    </row>
    <row r="113" spans="1:17" s="19" customFormat="1" x14ac:dyDescent="0.25">
      <c r="A113" s="97"/>
      <c r="B113" s="84"/>
      <c r="C113" s="69"/>
      <c r="D113" s="57">
        <v>701</v>
      </c>
      <c r="E113" s="57" t="s">
        <v>76</v>
      </c>
      <c r="F113" s="57" t="s">
        <v>78</v>
      </c>
      <c r="G113" s="57" t="s">
        <v>46</v>
      </c>
      <c r="H113" s="57" t="s">
        <v>34</v>
      </c>
      <c r="I113" s="15">
        <f t="shared" si="17"/>
        <v>223250</v>
      </c>
      <c r="J113" s="15">
        <f t="shared" si="20"/>
        <v>223250</v>
      </c>
      <c r="K113" s="15">
        <f t="shared" si="20"/>
        <v>223250</v>
      </c>
      <c r="L113" s="101"/>
      <c r="M113" s="41"/>
      <c r="N113" s="40"/>
      <c r="O113" s="40"/>
      <c r="P113" s="40"/>
      <c r="Q113" s="40"/>
    </row>
    <row r="114" spans="1:17" x14ac:dyDescent="0.25">
      <c r="A114" s="97"/>
      <c r="B114" s="84"/>
      <c r="C114" s="6" t="s">
        <v>17</v>
      </c>
      <c r="D114" s="31"/>
      <c r="E114" s="31"/>
      <c r="F114" s="31"/>
      <c r="G114" s="31"/>
      <c r="H114" s="31"/>
      <c r="I114" s="23"/>
      <c r="J114" s="23"/>
      <c r="K114" s="15"/>
      <c r="L114" s="101"/>
      <c r="M114" s="41"/>
      <c r="N114" s="40"/>
      <c r="O114" s="40"/>
      <c r="P114" s="40"/>
      <c r="Q114" s="40"/>
    </row>
    <row r="115" spans="1:17" x14ac:dyDescent="0.25">
      <c r="A115" s="97"/>
      <c r="B115" s="84"/>
      <c r="C115" s="6" t="s">
        <v>18</v>
      </c>
      <c r="D115" s="31"/>
      <c r="E115" s="31"/>
      <c r="F115" s="31"/>
      <c r="G115" s="31"/>
      <c r="H115" s="31"/>
      <c r="I115" s="23"/>
      <c r="J115" s="23"/>
      <c r="K115" s="15"/>
      <c r="L115" s="102"/>
      <c r="M115" s="41"/>
      <c r="N115" s="40"/>
      <c r="O115" s="40"/>
      <c r="P115" s="40"/>
      <c r="Q115" s="40"/>
    </row>
    <row r="116" spans="1:17" x14ac:dyDescent="0.25">
      <c r="A116" s="97" t="s">
        <v>66</v>
      </c>
      <c r="B116" s="83" t="s">
        <v>71</v>
      </c>
      <c r="C116" s="17" t="s">
        <v>28</v>
      </c>
      <c r="D116" s="31"/>
      <c r="E116" s="31"/>
      <c r="F116" s="31"/>
      <c r="G116" s="31"/>
      <c r="H116" s="31"/>
      <c r="I116" s="50">
        <f>SUM(I118:I123)</f>
        <v>43050371.140000001</v>
      </c>
      <c r="J116" s="50">
        <f t="shared" ref="J116:K116" si="21">J119+J120+J121+J122+J123</f>
        <v>41046132.960000001</v>
      </c>
      <c r="K116" s="50">
        <f t="shared" si="21"/>
        <v>41046132.960000001</v>
      </c>
      <c r="L116" s="100" t="s">
        <v>86</v>
      </c>
      <c r="M116" s="41"/>
      <c r="N116" s="40"/>
      <c r="O116" s="40"/>
      <c r="P116" s="40"/>
      <c r="Q116" s="40"/>
    </row>
    <row r="117" spans="1:17" x14ac:dyDescent="0.25">
      <c r="A117" s="97"/>
      <c r="B117" s="83"/>
      <c r="C117" s="17" t="s">
        <v>14</v>
      </c>
      <c r="D117" s="31"/>
      <c r="E117" s="31"/>
      <c r="F117" s="31"/>
      <c r="G117" s="31"/>
      <c r="H117" s="31"/>
      <c r="I117" s="50"/>
      <c r="J117" s="23"/>
      <c r="K117" s="23"/>
      <c r="L117" s="101"/>
      <c r="M117" s="41"/>
      <c r="N117" s="40"/>
      <c r="O117" s="40"/>
      <c r="P117" s="40"/>
      <c r="Q117" s="40"/>
    </row>
    <row r="118" spans="1:17" s="19" customFormat="1" x14ac:dyDescent="0.25">
      <c r="A118" s="97"/>
      <c r="B118" s="83"/>
      <c r="C118" s="66" t="s">
        <v>15</v>
      </c>
      <c r="D118" s="65" t="s">
        <v>75</v>
      </c>
      <c r="E118" s="65" t="s">
        <v>29</v>
      </c>
      <c r="F118" s="65" t="s">
        <v>91</v>
      </c>
      <c r="G118" s="65" t="s">
        <v>46</v>
      </c>
      <c r="H118" s="65" t="s">
        <v>34</v>
      </c>
      <c r="I118" s="50">
        <v>16818.18</v>
      </c>
      <c r="J118" s="50"/>
      <c r="K118" s="50"/>
      <c r="L118" s="101"/>
      <c r="M118" s="41"/>
      <c r="N118" s="40"/>
      <c r="O118" s="40"/>
      <c r="P118" s="40"/>
      <c r="Q118" s="40"/>
    </row>
    <row r="119" spans="1:17" x14ac:dyDescent="0.25">
      <c r="A119" s="97"/>
      <c r="B119" s="83"/>
      <c r="C119" s="67"/>
      <c r="D119" s="31" t="s">
        <v>75</v>
      </c>
      <c r="E119" s="31" t="s">
        <v>29</v>
      </c>
      <c r="F119" s="31" t="s">
        <v>91</v>
      </c>
      <c r="G119" s="31" t="s">
        <v>46</v>
      </c>
      <c r="H119" s="31" t="s">
        <v>36</v>
      </c>
      <c r="I119" s="50">
        <v>677940</v>
      </c>
      <c r="J119" s="23"/>
      <c r="K119" s="23"/>
      <c r="L119" s="101"/>
      <c r="M119" s="41"/>
      <c r="N119" s="40"/>
      <c r="O119" s="40"/>
      <c r="P119" s="40"/>
      <c r="Q119" s="40"/>
    </row>
    <row r="120" spans="1:17" x14ac:dyDescent="0.25">
      <c r="A120" s="97"/>
      <c r="B120" s="83"/>
      <c r="C120" s="66" t="s">
        <v>16</v>
      </c>
      <c r="D120" s="31">
        <v>701</v>
      </c>
      <c r="E120" s="31" t="s">
        <v>29</v>
      </c>
      <c r="F120" s="31">
        <v>13</v>
      </c>
      <c r="G120" s="31" t="s">
        <v>46</v>
      </c>
      <c r="H120" s="31" t="s">
        <v>36</v>
      </c>
      <c r="I120" s="50">
        <v>37635314.32</v>
      </c>
      <c r="J120" s="50">
        <v>37635314.32</v>
      </c>
      <c r="K120" s="50">
        <v>37635314.32</v>
      </c>
      <c r="L120" s="101"/>
      <c r="M120" s="41"/>
      <c r="N120" s="40"/>
      <c r="O120" s="40"/>
      <c r="P120" s="40"/>
      <c r="Q120" s="40"/>
    </row>
    <row r="121" spans="1:17" s="19" customFormat="1" x14ac:dyDescent="0.25">
      <c r="A121" s="97"/>
      <c r="B121" s="83"/>
      <c r="C121" s="99"/>
      <c r="D121" s="31">
        <v>701</v>
      </c>
      <c r="E121" s="31" t="s">
        <v>29</v>
      </c>
      <c r="F121" s="31">
        <v>13</v>
      </c>
      <c r="G121" s="31" t="s">
        <v>46</v>
      </c>
      <c r="H121" s="31" t="s">
        <v>34</v>
      </c>
      <c r="I121" s="50">
        <v>4454848.6399999997</v>
      </c>
      <c r="J121" s="50">
        <v>3182568.64</v>
      </c>
      <c r="K121" s="50">
        <v>3182568.64</v>
      </c>
      <c r="L121" s="101"/>
      <c r="M121" s="41"/>
      <c r="N121" s="40"/>
      <c r="O121" s="40"/>
      <c r="P121" s="40"/>
      <c r="Q121" s="40"/>
    </row>
    <row r="122" spans="1:17" s="19" customFormat="1" x14ac:dyDescent="0.25">
      <c r="A122" s="97"/>
      <c r="B122" s="83"/>
      <c r="C122" s="99"/>
      <c r="D122" s="31">
        <v>701</v>
      </c>
      <c r="E122" s="31" t="s">
        <v>29</v>
      </c>
      <c r="F122" s="31">
        <v>13</v>
      </c>
      <c r="G122" s="31" t="s">
        <v>46</v>
      </c>
      <c r="H122" s="31" t="s">
        <v>33</v>
      </c>
      <c r="I122" s="50">
        <v>42200</v>
      </c>
      <c r="J122" s="50">
        <v>5000</v>
      </c>
      <c r="K122" s="50">
        <v>5000</v>
      </c>
      <c r="L122" s="101"/>
      <c r="M122" s="41"/>
      <c r="N122" s="40"/>
      <c r="O122" s="40"/>
      <c r="P122" s="40"/>
      <c r="Q122" s="40"/>
    </row>
    <row r="123" spans="1:17" s="19" customFormat="1" x14ac:dyDescent="0.25">
      <c r="A123" s="97"/>
      <c r="B123" s="83"/>
      <c r="C123" s="67"/>
      <c r="D123" s="57" t="s">
        <v>75</v>
      </c>
      <c r="E123" s="57" t="s">
        <v>76</v>
      </c>
      <c r="F123" s="57" t="s">
        <v>78</v>
      </c>
      <c r="G123" s="57" t="s">
        <v>46</v>
      </c>
      <c r="H123" s="57" t="s">
        <v>34</v>
      </c>
      <c r="I123" s="50">
        <v>223250</v>
      </c>
      <c r="J123" s="50">
        <v>223250</v>
      </c>
      <c r="K123" s="50">
        <v>223250</v>
      </c>
      <c r="L123" s="101"/>
      <c r="M123" s="41"/>
      <c r="N123" s="40"/>
      <c r="O123" s="40"/>
      <c r="P123" s="40"/>
      <c r="Q123" s="40"/>
    </row>
    <row r="124" spans="1:17" x14ac:dyDescent="0.25">
      <c r="A124" s="97"/>
      <c r="B124" s="83"/>
      <c r="C124" s="17" t="s">
        <v>17</v>
      </c>
      <c r="D124" s="31"/>
      <c r="E124" s="31"/>
      <c r="F124" s="31"/>
      <c r="G124" s="31"/>
      <c r="H124" s="31"/>
      <c r="I124" s="23"/>
      <c r="J124" s="23"/>
      <c r="K124" s="23"/>
      <c r="L124" s="101"/>
      <c r="M124" s="41"/>
      <c r="N124" s="40"/>
      <c r="O124" s="40"/>
      <c r="P124" s="40"/>
      <c r="Q124" s="40"/>
    </row>
    <row r="125" spans="1:17" x14ac:dyDescent="0.25">
      <c r="A125" s="97"/>
      <c r="B125" s="83"/>
      <c r="C125" s="17" t="s">
        <v>18</v>
      </c>
      <c r="D125" s="31"/>
      <c r="E125" s="31"/>
      <c r="F125" s="31"/>
      <c r="G125" s="31"/>
      <c r="H125" s="31"/>
      <c r="I125" s="23"/>
      <c r="J125" s="23"/>
      <c r="K125" s="23"/>
      <c r="L125" s="102"/>
      <c r="M125" s="41"/>
      <c r="N125" s="40"/>
      <c r="O125" s="40"/>
      <c r="P125" s="40"/>
      <c r="Q125" s="40"/>
    </row>
    <row r="126" spans="1:17" x14ac:dyDescent="0.25">
      <c r="Q126" s="30"/>
    </row>
    <row r="127" spans="1:17" x14ac:dyDescent="0.25">
      <c r="Q127" s="30"/>
    </row>
    <row r="128" spans="1:17" x14ac:dyDescent="0.25">
      <c r="Q128" s="30"/>
    </row>
    <row r="129" spans="1:17" ht="18.75" x14ac:dyDescent="0.3">
      <c r="A129" s="82"/>
      <c r="B129" s="82"/>
      <c r="C129" s="82"/>
      <c r="D129" s="82"/>
      <c r="E129" s="82"/>
      <c r="F129" s="82"/>
      <c r="G129" s="82"/>
      <c r="H129" s="82"/>
      <c r="I129" s="42"/>
      <c r="J129" s="42"/>
      <c r="K129" s="42"/>
      <c r="Q129" s="30"/>
    </row>
    <row r="130" spans="1:17" x14ac:dyDescent="0.25">
      <c r="Q130" s="30"/>
    </row>
    <row r="131" spans="1:17" x14ac:dyDescent="0.25">
      <c r="Q131" s="30"/>
    </row>
    <row r="132" spans="1:17" x14ac:dyDescent="0.25">
      <c r="Q132" s="30"/>
    </row>
    <row r="133" spans="1:17" x14ac:dyDescent="0.25">
      <c r="Q133" s="30"/>
    </row>
    <row r="134" spans="1:17" x14ac:dyDescent="0.25">
      <c r="Q134" s="30"/>
    </row>
    <row r="135" spans="1:17" x14ac:dyDescent="0.25">
      <c r="Q135" s="30"/>
    </row>
    <row r="136" spans="1:17" x14ac:dyDescent="0.25">
      <c r="Q136" s="30"/>
    </row>
    <row r="137" spans="1:17" x14ac:dyDescent="0.25">
      <c r="Q137" s="30"/>
    </row>
    <row r="138" spans="1:17" x14ac:dyDescent="0.25">
      <c r="Q138" s="30"/>
    </row>
    <row r="139" spans="1:17" x14ac:dyDescent="0.25">
      <c r="Q139" s="30"/>
    </row>
    <row r="140" spans="1:17" x14ac:dyDescent="0.25">
      <c r="Q140" s="30"/>
    </row>
    <row r="141" spans="1:17" x14ac:dyDescent="0.25">
      <c r="Q141" s="30"/>
    </row>
  </sheetData>
  <mergeCells count="102">
    <mergeCell ref="Q94:Q99"/>
    <mergeCell ref="K90:K91"/>
    <mergeCell ref="L20:L29"/>
    <mergeCell ref="L55:L62"/>
    <mergeCell ref="L63:L68"/>
    <mergeCell ref="L69:L74"/>
    <mergeCell ref="L48:L54"/>
    <mergeCell ref="N51:N52"/>
    <mergeCell ref="P51:P52"/>
    <mergeCell ref="Q51:Q52"/>
    <mergeCell ref="O94:O99"/>
    <mergeCell ref="P94:P99"/>
    <mergeCell ref="M94:M99"/>
    <mergeCell ref="N94:N99"/>
    <mergeCell ref="O51:O52"/>
    <mergeCell ref="M51:M52"/>
    <mergeCell ref="B55:B62"/>
    <mergeCell ref="B63:B68"/>
    <mergeCell ref="C58:C60"/>
    <mergeCell ref="B20:B29"/>
    <mergeCell ref="A87:A93"/>
    <mergeCell ref="A40:A47"/>
    <mergeCell ref="B40:B47"/>
    <mergeCell ref="C43:C45"/>
    <mergeCell ref="C33:C37"/>
    <mergeCell ref="A30:A39"/>
    <mergeCell ref="B30:B39"/>
    <mergeCell ref="A81:A86"/>
    <mergeCell ref="B81:B86"/>
    <mergeCell ref="C23:C27"/>
    <mergeCell ref="L87:L93"/>
    <mergeCell ref="E58:E60"/>
    <mergeCell ref="F58:F60"/>
    <mergeCell ref="G58:G60"/>
    <mergeCell ref="I90:I91"/>
    <mergeCell ref="J90:J91"/>
    <mergeCell ref="A106:A115"/>
    <mergeCell ref="A116:A125"/>
    <mergeCell ref="C110:C113"/>
    <mergeCell ref="L81:L86"/>
    <mergeCell ref="H90:H91"/>
    <mergeCell ref="E90:E91"/>
    <mergeCell ref="F90:F91"/>
    <mergeCell ref="G90:G91"/>
    <mergeCell ref="A100:A105"/>
    <mergeCell ref="A94:A99"/>
    <mergeCell ref="C90:C91"/>
    <mergeCell ref="C120:C123"/>
    <mergeCell ref="L116:L125"/>
    <mergeCell ref="L94:L99"/>
    <mergeCell ref="L100:L105"/>
    <mergeCell ref="L106:L115"/>
    <mergeCell ref="D90:D91"/>
    <mergeCell ref="A69:A74"/>
    <mergeCell ref="A129:H129"/>
    <mergeCell ref="I10:K10"/>
    <mergeCell ref="B69:B74"/>
    <mergeCell ref="B75:B80"/>
    <mergeCell ref="B87:B93"/>
    <mergeCell ref="B94:B99"/>
    <mergeCell ref="B100:B105"/>
    <mergeCell ref="B106:B115"/>
    <mergeCell ref="B116:B125"/>
    <mergeCell ref="A20:A29"/>
    <mergeCell ref="A48:A54"/>
    <mergeCell ref="A55:A62"/>
    <mergeCell ref="A63:A68"/>
    <mergeCell ref="D13:H13"/>
    <mergeCell ref="D10:H10"/>
    <mergeCell ref="A14:A19"/>
    <mergeCell ref="B14:B19"/>
    <mergeCell ref="A10:A12"/>
    <mergeCell ref="B10:B12"/>
    <mergeCell ref="C10:C12"/>
    <mergeCell ref="B48:B54"/>
    <mergeCell ref="D58:D60"/>
    <mergeCell ref="C51:C52"/>
    <mergeCell ref="A75:A80"/>
    <mergeCell ref="C118:C119"/>
    <mergeCell ref="C108:C109"/>
    <mergeCell ref="L30:L39"/>
    <mergeCell ref="L40:L47"/>
    <mergeCell ref="H58:H60"/>
    <mergeCell ref="K58:K60"/>
    <mergeCell ref="I58:I60"/>
    <mergeCell ref="J58:J60"/>
    <mergeCell ref="A8:Q9"/>
    <mergeCell ref="O11:Q11"/>
    <mergeCell ref="M10:Q10"/>
    <mergeCell ref="I11:I12"/>
    <mergeCell ref="M11:M12"/>
    <mergeCell ref="N11:N12"/>
    <mergeCell ref="L10:L12"/>
    <mergeCell ref="J11:J12"/>
    <mergeCell ref="K11:K12"/>
    <mergeCell ref="D11:D12"/>
    <mergeCell ref="E11:E12"/>
    <mergeCell ref="F11:F12"/>
    <mergeCell ref="G11:G12"/>
    <mergeCell ref="H11:H12"/>
    <mergeCell ref="L14:L19"/>
    <mergeCell ref="L75:L80"/>
  </mergeCells>
  <pageMargins left="0.23622047244094491" right="0.23622047244094491" top="0.35433070866141736" bottom="0.35433070866141736" header="0.31496062992125984" footer="0.31496062992125984"/>
  <pageSetup paperSize="9" scale="55" fitToHeight="0" orientation="landscape" r:id="rId1"/>
  <rowBreaks count="1" manualBreakCount="1">
    <brk id="67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2024-10-14T09:18:42Z</dcterms:modified>
</cp:coreProperties>
</file>